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xr:revisionPtr revIDLastSave="0" documentId="8_{3D778D0A-3011-C74D-8270-FC2E81514102}" xr6:coauthVersionLast="40" xr6:coauthVersionMax="40" xr10:uidLastSave="{00000000-0000-0000-0000-000000000000}"/>
  <bookViews>
    <workbookView xWindow="0" yWindow="0" windowWidth="16384" windowHeight="8192" xr2:uid="{00000000-000D-0000-FFFF-FFFF00000000}"/>
  </bookViews>
  <sheets>
    <sheet name="Женщины" sheetId="1" r:id="rId1"/>
    <sheet name="Таблица" sheetId="2" r:id="rId2"/>
  </sheets>
  <definedNames>
    <definedName name="_xlnm._FilterDatabase" localSheetId="0">Женщины!$B$5:$AA$77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H5" i="2"/>
  <c r="G5" i="2"/>
  <c r="D5" i="2"/>
  <c r="C5" i="2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H30" i="1"/>
  <c r="AA30" i="1"/>
  <c r="H29" i="1"/>
  <c r="AA29" i="1"/>
  <c r="H28" i="1"/>
  <c r="AA28" i="1"/>
  <c r="H27" i="1"/>
  <c r="AA27" i="1"/>
  <c r="H26" i="1"/>
  <c r="AA26" i="1"/>
  <c r="AA25" i="1"/>
  <c r="H24" i="1"/>
  <c r="AA24" i="1"/>
  <c r="H23" i="1"/>
  <c r="AA23" i="1"/>
  <c r="H22" i="1"/>
  <c r="AA22" i="1"/>
  <c r="H21" i="1"/>
  <c r="AA21" i="1"/>
  <c r="H20" i="1"/>
  <c r="AA20" i="1"/>
  <c r="H19" i="1"/>
  <c r="AA19" i="1"/>
  <c r="H18" i="1"/>
  <c r="AA18" i="1"/>
  <c r="H17" i="1"/>
  <c r="AA17" i="1"/>
  <c r="H16" i="1"/>
  <c r="AA16" i="1"/>
  <c r="H15" i="1"/>
  <c r="AA15" i="1"/>
  <c r="H14" i="1"/>
  <c r="AA14" i="1"/>
  <c r="H13" i="1"/>
  <c r="AA13" i="1"/>
  <c r="F12" i="1"/>
  <c r="H12" i="1"/>
  <c r="AA12" i="1"/>
  <c r="H11" i="1"/>
  <c r="AA11" i="1"/>
  <c r="F10" i="1"/>
  <c r="H10" i="1"/>
  <c r="AA10" i="1"/>
  <c r="H9" i="1"/>
  <c r="AA9" i="1"/>
  <c r="F8" i="1"/>
  <c r="H8" i="1"/>
  <c r="AA8" i="1"/>
  <c r="F7" i="1"/>
  <c r="H7" i="1"/>
  <c r="AA7" i="1"/>
  <c r="F6" i="1"/>
  <c r="H6" i="1"/>
  <c r="AA6" i="1"/>
</calcChain>
</file>

<file path=xl/sharedStrings.xml><?xml version="1.0" encoding="utf-8"?>
<sst xmlns="http://schemas.openxmlformats.org/spreadsheetml/2006/main" count="99" uniqueCount="69">
  <si>
    <t>Рейтинг  женщины   2019 г.</t>
  </si>
  <si>
    <t>№ п/п</t>
  </si>
  <si>
    <t>Год рожд.</t>
  </si>
  <si>
    <t>Город, регион</t>
  </si>
  <si>
    <t>Зимний Tурнир</t>
  </si>
  <si>
    <t>Кубок России</t>
  </si>
  <si>
    <t>Э.К.М.  Египет</t>
  </si>
  <si>
    <t>Э.К.М.  Болгария</t>
  </si>
  <si>
    <t>Турнир Сильнейших</t>
  </si>
  <si>
    <t>Э.К.М.  Венгрия</t>
  </si>
  <si>
    <t>Э.К.М.   Чехия</t>
  </si>
  <si>
    <t>Финал Кубка Мира Токио</t>
  </si>
  <si>
    <t>Чемпионат Европы Англия</t>
  </si>
  <si>
    <t>Чемпионат России</t>
  </si>
  <si>
    <t>Чемпионат  Мира Венгрия</t>
  </si>
  <si>
    <t>Сумма рейтинг</t>
  </si>
  <si>
    <t>Баташова Ульяна</t>
  </si>
  <si>
    <t>Московская обл</t>
  </si>
  <si>
    <t>Ибатуллина Аделина</t>
  </si>
  <si>
    <t>Мос.обл.-Башкорт.</t>
  </si>
  <si>
    <t>Губайдуллина Гульназ</t>
  </si>
  <si>
    <t>Мос.обл-Ямал</t>
  </si>
  <si>
    <t>Буряк Анна</t>
  </si>
  <si>
    <t>Москва</t>
  </si>
  <si>
    <t>Фральцова Ксения</t>
  </si>
  <si>
    <t>Ефимова Вероника</t>
  </si>
  <si>
    <t>Петрова Анастасия</t>
  </si>
  <si>
    <t>Санкт-Петербург</t>
  </si>
  <si>
    <t>Хураськина Екатерина</t>
  </si>
  <si>
    <t>Москва-Ниж.обл.</t>
  </si>
  <si>
    <t>Васильева Анастасия</t>
  </si>
  <si>
    <t>Самарская обл.</t>
  </si>
  <si>
    <t>Утина Екатерина</t>
  </si>
  <si>
    <t>Шорникова Алена</t>
  </si>
  <si>
    <t>Тебекина Людмила</t>
  </si>
  <si>
    <t>Нижегор. Обл.</t>
  </si>
  <si>
    <t>Салтыкова Ирина</t>
  </si>
  <si>
    <t>Лопаткина Дарья</t>
  </si>
  <si>
    <t>Ростовская обл.</t>
  </si>
  <si>
    <t>Махинько Анна</t>
  </si>
  <si>
    <t>Хамппу Мария</t>
  </si>
  <si>
    <t>Вдовенко Екатерина</t>
  </si>
  <si>
    <t>Самарская обл</t>
  </si>
  <si>
    <t>Родригес Элизабет</t>
  </si>
  <si>
    <t>Фомина Татьяна</t>
  </si>
  <si>
    <t>Авдеева Алена</t>
  </si>
  <si>
    <t>Нижегород. обл.</t>
  </si>
  <si>
    <t>нс</t>
  </si>
  <si>
    <t>Новикова Виктория</t>
  </si>
  <si>
    <t>Епифанова Анна</t>
  </si>
  <si>
    <t>Краснодарский край</t>
  </si>
  <si>
    <t>Самойлова Мария</t>
  </si>
  <si>
    <t>Санева Ксения</t>
  </si>
  <si>
    <t>Чистякова Анастасия</t>
  </si>
  <si>
    <t>Сергеева Юлия</t>
  </si>
  <si>
    <t>Мустафина Алина</t>
  </si>
  <si>
    <t>Нижегор обл</t>
  </si>
  <si>
    <t>Малышкина Екатерина</t>
  </si>
  <si>
    <t>Романова Анастасия</t>
  </si>
  <si>
    <t>пф</t>
  </si>
  <si>
    <t>Захарова Елизавета</t>
  </si>
  <si>
    <t>Лебедева Светлана</t>
  </si>
  <si>
    <t>Бачурина Екатерина</t>
  </si>
  <si>
    <t>Левшинская Алиса</t>
  </si>
  <si>
    <t>п.ф.</t>
  </si>
  <si>
    <t>Пичугина Яна</t>
  </si>
  <si>
    <t>Таблица начисления очков в системе отбора    на  2012 г.</t>
  </si>
  <si>
    <t>Коэффициент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</si>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</sst>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DD0806"/>
      <name val="Calibri"/>
      <family val="2"/>
      <charset val="1"/>
    </font>
    <font>
      <b/>
      <sz val="11"/>
      <color rgb="FFDD0806"/>
      <name val="Calibri"/>
      <family val="2"/>
      <charset val="1"/>
    </font>
    <font>
      <b/>
      <sz val="14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color rgb="FFFF3333"/>
      <name val="Arial Cyr"/>
      <family val="2"/>
      <charset val="204"/>
    </font>
    <font>
      <b/>
      <sz val="11"/>
      <name val="Calibri"/>
      <family val="2"/>
      <charset val="1"/>
    </font>
    <font>
      <b/>
      <sz val="9"/>
      <color rgb="FFFF3333"/>
      <name val="Arial Cyr"/>
      <family val="2"/>
      <charset val="204"/>
    </font>
    <font>
      <u/>
      <sz val="10"/>
      <color rgb="FF0000D4"/>
      <name val="Arial Cyr"/>
      <family val="2"/>
      <charset val="204"/>
    </font>
    <font>
      <b/>
      <sz val="11"/>
      <color rgb="FFFF0000"/>
      <name val="Calibri"/>
      <family val="2"/>
      <charset val="1"/>
    </font>
    <font>
      <b/>
      <sz val="10"/>
      <color rgb="FF00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name val="Arial"/>
      <family val="2"/>
      <charset val="204"/>
    </font>
    <font>
      <b/>
      <u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6" fillId="0" borderId="0" applyBorder="0" applyProtection="0"/>
  </cellStyleXfs>
  <cellXfs count="106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0" fillId="0" borderId="2" xfId="0" applyBorder="1"/>
    <xf numFmtId="3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3" fontId="0" fillId="0" borderId="9" xfId="0" applyNumberFormat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left"/>
    </xf>
    <xf numFmtId="1" fontId="8" fillId="0" borderId="9" xfId="0" applyNumberFormat="1" applyFont="1" applyBorder="1" applyAlignment="1">
      <alignment horizontal="center"/>
    </xf>
    <xf numFmtId="47" fontId="8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" fontId="14" fillId="0" borderId="15" xfId="0" applyNumberFormat="1" applyFont="1" applyBorder="1"/>
    <xf numFmtId="0" fontId="15" fillId="0" borderId="12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1" fontId="9" fillId="0" borderId="15" xfId="1" applyNumberFormat="1" applyFont="1" applyBorder="1" applyAlignment="1" applyProtection="1">
      <alignment horizontal="center"/>
    </xf>
    <xf numFmtId="2" fontId="14" fillId="0" borderId="17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9" fillId="0" borderId="15" xfId="1" applyNumberFormat="1" applyFont="1" applyBorder="1" applyAlignment="1" applyProtection="1"/>
    <xf numFmtId="2" fontId="17" fillId="0" borderId="17" xfId="0" applyNumberFormat="1" applyFont="1" applyBorder="1" applyAlignment="1">
      <alignment horizontal="center"/>
    </xf>
    <xf numFmtId="0" fontId="14" fillId="0" borderId="15" xfId="0" applyFont="1" applyBorder="1"/>
    <xf numFmtId="2" fontId="12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9" xfId="0" applyBorder="1" applyAlignment="1" applyProtection="1">
      <alignment horizontal="left"/>
      <protection locked="0"/>
    </xf>
    <xf numFmtId="47" fontId="8" fillId="0" borderId="17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" fontId="14" fillId="0" borderId="11" xfId="0" applyNumberFormat="1" applyFont="1" applyBorder="1"/>
    <xf numFmtId="1" fontId="14" fillId="0" borderId="22" xfId="0" applyNumberFormat="1" applyFont="1" applyBorder="1"/>
    <xf numFmtId="0" fontId="8" fillId="0" borderId="16" xfId="0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1" fontId="21" fillId="0" borderId="15" xfId="1" applyNumberFormat="1" applyFont="1" applyBorder="1" applyAlignment="1" applyProtection="1"/>
    <xf numFmtId="2" fontId="8" fillId="0" borderId="17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11" fillId="0" borderId="15" xfId="1" applyNumberFormat="1" applyFont="1" applyBorder="1" applyAlignment="1" applyProtection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1" fontId="8" fillId="0" borderId="21" xfId="0" applyNumberFormat="1" applyFont="1" applyBorder="1" applyAlignment="1">
      <alignment horizontal="center"/>
    </xf>
    <xf numFmtId="47" fontId="8" fillId="0" borderId="2" xfId="0" applyNumberFormat="1" applyFont="1" applyBorder="1" applyAlignment="1">
      <alignment horizontal="center"/>
    </xf>
    <xf numFmtId="1" fontId="14" fillId="0" borderId="24" xfId="0" applyNumberFormat="1" applyFont="1" applyBorder="1"/>
    <xf numFmtId="164" fontId="23" fillId="0" borderId="17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24" fillId="0" borderId="24" xfId="0" applyFont="1" applyBorder="1"/>
    <xf numFmtId="164" fontId="23" fillId="0" borderId="19" xfId="0" applyNumberFormat="1" applyFont="1" applyBorder="1" applyAlignment="1">
      <alignment horizontal="center"/>
    </xf>
    <xf numFmtId="0" fontId="14" fillId="0" borderId="24" xfId="0" applyFont="1" applyBorder="1"/>
    <xf numFmtId="2" fontId="9" fillId="0" borderId="14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1" fontId="14" fillId="0" borderId="13" xfId="0" applyNumberFormat="1" applyFont="1" applyBorder="1"/>
    <xf numFmtId="2" fontId="9" fillId="0" borderId="25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2" fontId="8" fillId="0" borderId="2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9" fillId="0" borderId="24" xfId="1" applyNumberFormat="1" applyFont="1" applyBorder="1" applyAlignment="1" applyProtection="1"/>
    <xf numFmtId="1" fontId="14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26" xfId="0" applyBorder="1"/>
    <xf numFmtId="0" fontId="9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9" xfId="0" applyBorder="1"/>
    <xf numFmtId="0" fontId="20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0" fillId="0" borderId="2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tabSelected="1" zoomScale="110" zoomScaleNormal="110" workbookViewId="0" xr3:uid="{AEA406A1-0E4B-5B11-9CD5-51D6E497D94C}">
      <pane ySplit="5" topLeftCell="A6" activePane="bottomLeft" state="frozen"/>
      <selection pane="bottomLeft" activeCell="N14" sqref="N14"/>
    </sheetView>
  </sheetViews>
  <sheetFormatPr defaultRowHeight="15"/>
  <cols>
    <col min="1" max="1" width="3.765625" style="8"/>
    <col min="2" max="2" width="20.3125"/>
    <col min="3" max="3" width="6.45703125"/>
    <col min="4" max="4" width="16.41015625"/>
    <col min="5" max="5" width="4.16796875" style="9"/>
    <col min="6" max="6" width="5.6484375" style="10"/>
    <col min="7" max="7" width="3.765625" style="9"/>
    <col min="8" max="8" width="6.58984375" style="11"/>
    <col min="9" max="9" width="3.765625" style="9"/>
    <col min="10" max="10" width="5.24609375" style="12"/>
    <col min="11" max="11" width="3.8984375" style="9"/>
    <col min="12" max="12" width="6.05078125" style="13"/>
    <col min="13" max="13" width="4.83984375" style="13"/>
    <col min="14" max="14" width="5.51171875" style="13"/>
    <col min="15" max="15" width="4.70703125" style="13"/>
    <col min="16" max="16" width="6.3203125" style="13"/>
    <col min="17" max="17" width="4.5703125" style="13"/>
    <col min="18" max="18" width="6.9921875" style="13"/>
    <col min="19" max="19" width="4.3046875" style="13"/>
    <col min="20" max="20" width="5.24609375" style="13"/>
    <col min="21" max="21" width="4.70703125" style="13"/>
    <col min="22" max="22" width="7.3984375" style="13"/>
    <col min="23" max="23" width="4.5703125" style="9"/>
    <col min="24" max="24" width="7.6640625" style="9"/>
    <col min="25" max="25" width="5.24609375"/>
    <col min="26" max="26" width="6.9921875"/>
    <col min="27" max="28" width="9.14453125"/>
    <col min="29" max="1025" width="8.875"/>
  </cols>
  <sheetData>
    <row r="1" spans="1:28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8" ht="9.75" customHeight="1">
      <c r="A2" s="14"/>
      <c r="B2" s="15"/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8"/>
      <c r="O2" s="15"/>
      <c r="P2" s="18"/>
      <c r="Q2" s="15"/>
      <c r="R2" s="18"/>
      <c r="S2" s="15"/>
      <c r="T2" s="18"/>
      <c r="U2" s="15"/>
      <c r="V2" s="18"/>
      <c r="W2" s="15"/>
      <c r="X2" s="19"/>
      <c r="Y2" s="15"/>
    </row>
    <row r="3" spans="1:28" ht="9.75" customHeight="1">
      <c r="A3" s="14"/>
      <c r="B3" s="15"/>
      <c r="C3" s="15"/>
      <c r="D3" s="15"/>
      <c r="E3" s="15"/>
      <c r="F3" s="16"/>
      <c r="G3" s="15"/>
      <c r="H3" s="17"/>
      <c r="I3" s="15"/>
      <c r="J3" s="15"/>
      <c r="K3" s="15"/>
      <c r="L3" s="15"/>
      <c r="M3" s="15"/>
      <c r="N3" s="18"/>
      <c r="O3" s="15"/>
      <c r="P3" s="18"/>
      <c r="Q3" s="15"/>
      <c r="R3" s="18"/>
      <c r="S3" s="15"/>
      <c r="T3" s="18"/>
      <c r="U3" s="15"/>
      <c r="V3" s="18"/>
      <c r="W3" s="15"/>
      <c r="X3" s="19"/>
      <c r="Y3" s="15"/>
    </row>
    <row r="4" spans="1:28" ht="18" customHeight="1">
      <c r="A4" s="14"/>
      <c r="B4" s="15"/>
      <c r="C4" s="15"/>
      <c r="D4" s="15"/>
      <c r="E4" s="6">
        <v>0.75</v>
      </c>
      <c r="F4" s="6"/>
      <c r="G4" s="6">
        <v>0.75</v>
      </c>
      <c r="H4" s="6"/>
      <c r="I4" s="6">
        <v>1.25</v>
      </c>
      <c r="J4" s="6"/>
      <c r="K4" s="6">
        <v>1.25</v>
      </c>
      <c r="L4" s="6"/>
      <c r="M4" s="6">
        <v>0.75</v>
      </c>
      <c r="N4" s="6"/>
      <c r="O4" s="6">
        <v>1.25</v>
      </c>
      <c r="P4" s="6"/>
      <c r="Q4" s="6">
        <v>1.25</v>
      </c>
      <c r="R4" s="6"/>
      <c r="S4" s="6">
        <v>1</v>
      </c>
      <c r="T4" s="6"/>
      <c r="U4" s="6">
        <v>1.5</v>
      </c>
      <c r="V4" s="6"/>
      <c r="W4" s="6">
        <v>1</v>
      </c>
      <c r="X4" s="6"/>
      <c r="Y4" s="6">
        <v>2</v>
      </c>
      <c r="Z4" s="6"/>
      <c r="AA4" s="20"/>
    </row>
    <row r="5" spans="1:28" s="9" customFormat="1" ht="53.1" customHeight="1">
      <c r="A5" s="21" t="s">
        <v>1</v>
      </c>
      <c r="B5" s="22"/>
      <c r="C5" s="22" t="s">
        <v>2</v>
      </c>
      <c r="D5" s="23" t="s">
        <v>3</v>
      </c>
      <c r="E5" s="5" t="s">
        <v>4</v>
      </c>
      <c r="F5" s="5"/>
      <c r="G5" s="5" t="s">
        <v>5</v>
      </c>
      <c r="H5" s="5"/>
      <c r="I5" s="5" t="s">
        <v>6</v>
      </c>
      <c r="J5" s="5"/>
      <c r="K5" s="5" t="s">
        <v>7</v>
      </c>
      <c r="L5" s="5"/>
      <c r="M5" s="4" t="s">
        <v>8</v>
      </c>
      <c r="N5" s="4"/>
      <c r="O5" s="5" t="s">
        <v>9</v>
      </c>
      <c r="P5" s="5"/>
      <c r="Q5" s="5" t="s">
        <v>10</v>
      </c>
      <c r="R5" s="5"/>
      <c r="S5" s="5" t="s">
        <v>11</v>
      </c>
      <c r="T5" s="5"/>
      <c r="U5" s="5" t="s">
        <v>12</v>
      </c>
      <c r="V5" s="5"/>
      <c r="W5" s="3" t="s">
        <v>13</v>
      </c>
      <c r="X5" s="3"/>
      <c r="Y5" s="2" t="s">
        <v>14</v>
      </c>
      <c r="Z5" s="2"/>
      <c r="AA5" s="24" t="s">
        <v>15</v>
      </c>
      <c r="AB5" s="25"/>
    </row>
    <row r="6" spans="1:28">
      <c r="A6" s="26">
        <v>1</v>
      </c>
      <c r="B6" s="27" t="s">
        <v>16</v>
      </c>
      <c r="C6" s="28">
        <v>1994</v>
      </c>
      <c r="D6" s="29" t="s">
        <v>17</v>
      </c>
      <c r="E6" s="30">
        <v>2</v>
      </c>
      <c r="F6" s="31">
        <f>SUM(27+15)</f>
        <v>42</v>
      </c>
      <c r="G6" s="32">
        <v>3</v>
      </c>
      <c r="H6" s="33">
        <f>24.75+30/2</f>
        <v>39.75</v>
      </c>
      <c r="I6" s="34"/>
      <c r="J6" s="35"/>
      <c r="K6" s="34"/>
      <c r="L6" s="36"/>
      <c r="M6" s="37"/>
      <c r="N6" s="38"/>
      <c r="O6" s="39"/>
      <c r="P6" s="38"/>
      <c r="Q6" s="40"/>
      <c r="R6" s="38"/>
      <c r="S6" s="40"/>
      <c r="T6" s="41"/>
      <c r="U6" s="39"/>
      <c r="V6" s="38"/>
      <c r="W6" s="39"/>
      <c r="X6" s="41"/>
      <c r="Y6" s="42"/>
      <c r="Z6" s="43"/>
      <c r="AA6" s="44">
        <f>F6+H6+J6+L6+N6+P6+R6+T6+V6+X6+Z6</f>
        <v>81.75</v>
      </c>
      <c r="AB6" s="45"/>
    </row>
    <row r="7" spans="1:28">
      <c r="A7" s="46">
        <v>2</v>
      </c>
      <c r="B7" s="27" t="s">
        <v>18</v>
      </c>
      <c r="C7" s="28">
        <v>1999</v>
      </c>
      <c r="D7" s="47" t="s">
        <v>19</v>
      </c>
      <c r="E7" s="48">
        <v>5</v>
      </c>
      <c r="F7" s="49">
        <f>SUM(21.75+21.75/2)</f>
        <v>32.625</v>
      </c>
      <c r="G7" s="32">
        <v>1</v>
      </c>
      <c r="H7" s="33">
        <f>30+27/2</f>
        <v>43.5</v>
      </c>
      <c r="I7" s="34"/>
      <c r="J7" s="50"/>
      <c r="K7" s="34"/>
      <c r="L7" s="36"/>
      <c r="M7" s="51"/>
      <c r="N7" s="52"/>
      <c r="O7" s="34"/>
      <c r="P7" s="52"/>
      <c r="Q7" s="34"/>
      <c r="R7" s="52"/>
      <c r="S7" s="34"/>
      <c r="T7" s="52"/>
      <c r="U7" s="34"/>
      <c r="V7" s="52"/>
      <c r="W7" s="34"/>
      <c r="X7" s="52"/>
      <c r="Y7" s="34"/>
      <c r="Z7" s="52"/>
      <c r="AA7" s="44">
        <f>F7+H7+J7+L7+N7+P7+R7+T7+V7+X7+Z7</f>
        <v>76.125</v>
      </c>
      <c r="AB7" s="45"/>
    </row>
    <row r="8" spans="1:28">
      <c r="A8" s="26">
        <v>3</v>
      </c>
      <c r="B8" s="27" t="s">
        <v>20</v>
      </c>
      <c r="C8" s="28">
        <v>1992</v>
      </c>
      <c r="D8" s="29" t="s">
        <v>21</v>
      </c>
      <c r="E8" s="48">
        <v>1</v>
      </c>
      <c r="F8" s="49">
        <f>SUM(30+27/2)</f>
        <v>43.5</v>
      </c>
      <c r="G8" s="53">
        <v>4</v>
      </c>
      <c r="H8" s="54">
        <f>LOOKUP(G8,Таблица!B$3:B$38,Таблица!G$3:G$38)</f>
        <v>23.25</v>
      </c>
      <c r="I8" s="55"/>
      <c r="J8" s="50"/>
      <c r="K8" s="56"/>
      <c r="L8" s="57"/>
      <c r="M8" s="58"/>
      <c r="N8" s="52"/>
      <c r="O8" s="56"/>
      <c r="P8" s="52"/>
      <c r="Q8" s="58"/>
      <c r="R8" s="59"/>
      <c r="S8" s="56"/>
      <c r="T8" s="52"/>
      <c r="U8" s="56"/>
      <c r="V8" s="52"/>
      <c r="W8" s="56"/>
      <c r="X8" s="59"/>
      <c r="Y8" s="58"/>
      <c r="Z8" s="60"/>
      <c r="AA8" s="44">
        <f>F8+H8+J8+L8+N8+P8+R8+T8+V8+X8+Z8</f>
        <v>66.75</v>
      </c>
      <c r="AB8" s="45"/>
    </row>
    <row r="9" spans="1:28">
      <c r="A9" s="46">
        <v>4</v>
      </c>
      <c r="B9" s="27" t="s">
        <v>22</v>
      </c>
      <c r="C9" s="28">
        <v>1990</v>
      </c>
      <c r="D9" s="47" t="s">
        <v>23</v>
      </c>
      <c r="E9" s="48">
        <v>7</v>
      </c>
      <c r="F9" s="61">
        <v>18.75</v>
      </c>
      <c r="G9" s="32">
        <v>2</v>
      </c>
      <c r="H9" s="33">
        <f>27+23.25/2</f>
        <v>38.625</v>
      </c>
      <c r="I9" s="34"/>
      <c r="J9" s="62"/>
      <c r="K9" s="34"/>
      <c r="L9" s="36"/>
      <c r="M9" s="37"/>
      <c r="N9" s="38"/>
      <c r="O9" s="39"/>
      <c r="P9" s="38"/>
      <c r="Q9" s="40"/>
      <c r="R9" s="38"/>
      <c r="S9" s="63"/>
      <c r="T9" s="38"/>
      <c r="U9" s="39"/>
      <c r="V9" s="38"/>
      <c r="W9" s="39"/>
      <c r="X9" s="38"/>
      <c r="Y9" s="42"/>
      <c r="Z9" s="64"/>
      <c r="AA9" s="44">
        <f>F9+H9+J9+L9+N9+P9+R9+T9+V9+X9+Z9</f>
        <v>57.375</v>
      </c>
      <c r="AB9" s="45"/>
    </row>
    <row r="10" spans="1:28">
      <c r="A10" s="26">
        <v>5</v>
      </c>
      <c r="B10" s="27" t="s">
        <v>24</v>
      </c>
      <c r="C10" s="28">
        <v>1998</v>
      </c>
      <c r="D10" s="29" t="s">
        <v>23</v>
      </c>
      <c r="E10" s="48">
        <v>3</v>
      </c>
      <c r="F10" s="49">
        <f>SUM(24.75+24.75/2)</f>
        <v>37.125</v>
      </c>
      <c r="G10" s="32">
        <v>8</v>
      </c>
      <c r="H10" s="54">
        <f>LOOKUP(G10,Таблица!B$3:B$38,Таблица!G$3:G$38)</f>
        <v>17.25</v>
      </c>
      <c r="I10" s="34"/>
      <c r="J10" s="50"/>
      <c r="K10" s="34"/>
      <c r="L10" s="57"/>
      <c r="M10" s="51"/>
      <c r="N10" s="52"/>
      <c r="O10" s="34"/>
      <c r="P10" s="52"/>
      <c r="Q10" s="34"/>
      <c r="R10" s="52"/>
      <c r="S10" s="34"/>
      <c r="T10" s="52"/>
      <c r="U10" s="34"/>
      <c r="V10" s="52"/>
      <c r="W10" s="34"/>
      <c r="X10" s="59"/>
      <c r="Y10" s="34"/>
      <c r="Z10" s="52"/>
      <c r="AA10" s="44">
        <f>F10+H10+J10+L10+N10+P10+R10+T10+V10+X10+Z10</f>
        <v>54.375</v>
      </c>
      <c r="AB10" s="45"/>
    </row>
    <row r="11" spans="1:28">
      <c r="A11" s="46">
        <v>6</v>
      </c>
      <c r="B11" s="27" t="s">
        <v>25</v>
      </c>
      <c r="C11" s="28">
        <v>1996</v>
      </c>
      <c r="D11" s="47" t="s">
        <v>23</v>
      </c>
      <c r="E11" s="48">
        <v>6</v>
      </c>
      <c r="F11" s="61">
        <v>20.25</v>
      </c>
      <c r="G11" s="32">
        <v>5</v>
      </c>
      <c r="H11" s="33">
        <f>21.75+24.75/2</f>
        <v>34.125</v>
      </c>
      <c r="I11" s="34"/>
      <c r="J11" s="65"/>
      <c r="K11" s="34"/>
      <c r="L11" s="57"/>
      <c r="M11" s="51"/>
      <c r="N11" s="59"/>
      <c r="O11" s="34"/>
      <c r="P11" s="52"/>
      <c r="Q11" s="51"/>
      <c r="R11" s="52"/>
      <c r="S11" s="34"/>
      <c r="T11" s="59"/>
      <c r="U11" s="34"/>
      <c r="V11" s="52"/>
      <c r="W11" s="34"/>
      <c r="X11" s="52"/>
      <c r="Y11" s="51"/>
      <c r="Z11" s="52"/>
      <c r="AA11" s="44">
        <f>F11+H11+J11+L11+N11+P11+R11+T11+V11+X11+Z11</f>
        <v>54.375</v>
      </c>
      <c r="AB11" s="45"/>
    </row>
    <row r="12" spans="1:28">
      <c r="A12" s="26">
        <v>7</v>
      </c>
      <c r="B12" s="27" t="s">
        <v>26</v>
      </c>
      <c r="C12" s="28">
        <v>1994</v>
      </c>
      <c r="D12" s="47" t="s">
        <v>27</v>
      </c>
      <c r="E12" s="48">
        <v>4</v>
      </c>
      <c r="F12" s="49">
        <f>SUM(23.25+23.25/2)</f>
        <v>34.875</v>
      </c>
      <c r="G12" s="32">
        <v>20</v>
      </c>
      <c r="H12" s="54">
        <f>LOOKUP(G12,Таблица!B$3:B$38,Таблица!G$3:G$38)</f>
        <v>8.25</v>
      </c>
      <c r="I12" s="34"/>
      <c r="J12" s="50"/>
      <c r="K12" s="34"/>
      <c r="L12" s="57"/>
      <c r="M12" s="51"/>
      <c r="N12" s="52"/>
      <c r="O12" s="34"/>
      <c r="P12" s="52"/>
      <c r="Q12" s="51"/>
      <c r="R12" s="52"/>
      <c r="S12" s="34"/>
      <c r="T12" s="52"/>
      <c r="U12" s="34"/>
      <c r="V12" s="52"/>
      <c r="W12" s="34"/>
      <c r="X12" s="52"/>
      <c r="Y12" s="34"/>
      <c r="Z12" s="52"/>
      <c r="AA12" s="44">
        <f>F12+H12+J12+L12+N12+P12+R12+T12+V12+X12+Z12</f>
        <v>43.125</v>
      </c>
      <c r="AB12" s="45"/>
    </row>
    <row r="13" spans="1:28">
      <c r="A13" s="26">
        <v>8</v>
      </c>
      <c r="B13" s="27" t="s">
        <v>28</v>
      </c>
      <c r="C13" s="28">
        <v>1989</v>
      </c>
      <c r="D13" s="47" t="s">
        <v>29</v>
      </c>
      <c r="E13" s="48">
        <v>11</v>
      </c>
      <c r="F13" s="61">
        <v>15</v>
      </c>
      <c r="G13" s="32">
        <v>6</v>
      </c>
      <c r="H13" s="54">
        <f>LOOKUP(G13,Таблица!B$3:B$38,Таблица!G$3:G$38)</f>
        <v>20.25</v>
      </c>
      <c r="I13" s="34"/>
      <c r="J13" s="66"/>
      <c r="K13" s="34"/>
      <c r="L13" s="57"/>
      <c r="M13" s="51"/>
      <c r="N13" s="52"/>
      <c r="O13" s="34"/>
      <c r="P13" s="52"/>
      <c r="Q13" s="34"/>
      <c r="R13" s="52"/>
      <c r="S13" s="34"/>
      <c r="T13" s="52"/>
      <c r="U13" s="34"/>
      <c r="V13" s="52"/>
      <c r="W13" s="34"/>
      <c r="X13" s="52"/>
      <c r="Y13" s="34"/>
      <c r="Z13" s="52"/>
      <c r="AA13" s="44">
        <f>F13+H13+J13+L13+N13+P13+R13+T13+V13+X13+Z13</f>
        <v>35.25</v>
      </c>
      <c r="AB13" s="45"/>
    </row>
    <row r="14" spans="1:28">
      <c r="A14" s="46">
        <v>9</v>
      </c>
      <c r="B14" s="27" t="s">
        <v>30</v>
      </c>
      <c r="C14" s="28">
        <v>1993</v>
      </c>
      <c r="D14" s="47" t="s">
        <v>31</v>
      </c>
      <c r="E14" s="48">
        <v>12</v>
      </c>
      <c r="F14" s="61">
        <v>14.25</v>
      </c>
      <c r="G14" s="32">
        <v>7</v>
      </c>
      <c r="H14" s="54">
        <f>LOOKUP(G14,Таблица!B$3:B$38,Таблица!G$3:G$38)</f>
        <v>18.75</v>
      </c>
      <c r="I14" s="34"/>
      <c r="J14" s="67"/>
      <c r="K14" s="34"/>
      <c r="L14" s="36"/>
      <c r="M14" s="51"/>
      <c r="N14" s="52"/>
      <c r="O14" s="34"/>
      <c r="P14" s="52"/>
      <c r="Q14" s="51"/>
      <c r="R14" s="52"/>
      <c r="S14" s="34"/>
      <c r="T14" s="52"/>
      <c r="U14" s="34"/>
      <c r="V14" s="52"/>
      <c r="W14" s="34"/>
      <c r="X14" s="52"/>
      <c r="Y14" s="51"/>
      <c r="Z14" s="52"/>
      <c r="AA14" s="44">
        <f>F14+H14+J14+L14+N14+P14+R14+T14+V14+X14+Z14</f>
        <v>33</v>
      </c>
      <c r="AB14" s="45"/>
    </row>
    <row r="15" spans="1:28">
      <c r="A15" s="26">
        <v>10</v>
      </c>
      <c r="B15" s="27" t="s">
        <v>32</v>
      </c>
      <c r="C15" s="28">
        <v>1998</v>
      </c>
      <c r="D15" s="47" t="s">
        <v>31</v>
      </c>
      <c r="E15" s="48">
        <v>8</v>
      </c>
      <c r="F15" s="61">
        <v>17.25</v>
      </c>
      <c r="G15" s="32">
        <v>11</v>
      </c>
      <c r="H15" s="54">
        <f>LOOKUP(G15,Таблица!B$3:B$38,Таблица!G$3:G$38)</f>
        <v>15</v>
      </c>
      <c r="I15" s="34"/>
      <c r="J15" s="62"/>
      <c r="K15" s="34"/>
      <c r="L15" s="36"/>
      <c r="M15" s="37"/>
      <c r="N15" s="38"/>
      <c r="O15" s="39"/>
      <c r="P15" s="38"/>
      <c r="Q15" s="40"/>
      <c r="R15" s="38"/>
      <c r="S15" s="63"/>
      <c r="T15" s="38"/>
      <c r="U15" s="39"/>
      <c r="V15" s="38"/>
      <c r="W15" s="39"/>
      <c r="X15" s="38"/>
      <c r="Y15" s="42"/>
      <c r="Z15" s="64"/>
      <c r="AA15" s="44">
        <f>F15+H15+J15+L15+N15+P15+R15+T15+V15+X15+Z15</f>
        <v>32.25</v>
      </c>
      <c r="AB15" s="45"/>
    </row>
    <row r="16" spans="1:28">
      <c r="A16" s="46">
        <v>11</v>
      </c>
      <c r="B16" s="27" t="s">
        <v>33</v>
      </c>
      <c r="C16" s="28">
        <v>1997</v>
      </c>
      <c r="D16" s="47" t="s">
        <v>23</v>
      </c>
      <c r="E16" s="48">
        <v>15</v>
      </c>
      <c r="F16" s="61">
        <v>12</v>
      </c>
      <c r="G16" s="32">
        <v>10</v>
      </c>
      <c r="H16" s="54">
        <f>LOOKUP(G16,Таблица!B$3:B$38,Таблица!G$3:G$38)</f>
        <v>15.75</v>
      </c>
      <c r="I16" s="34"/>
      <c r="J16" s="65"/>
      <c r="K16" s="34"/>
      <c r="L16" s="68"/>
      <c r="M16" s="51"/>
      <c r="N16" s="52"/>
      <c r="O16" s="34"/>
      <c r="P16" s="52"/>
      <c r="Q16" s="34"/>
      <c r="R16" s="52"/>
      <c r="S16" s="34"/>
      <c r="T16" s="52"/>
      <c r="U16" s="34"/>
      <c r="V16" s="52"/>
      <c r="W16" s="34"/>
      <c r="X16" s="52"/>
      <c r="Y16" s="51"/>
      <c r="Z16" s="52"/>
      <c r="AA16" s="44">
        <f>F16+H16+J16+L16+N16+P16+R16+T16+V16+X16+Z16</f>
        <v>27.75</v>
      </c>
      <c r="AB16" s="45"/>
    </row>
    <row r="17" spans="1:28">
      <c r="A17" s="26">
        <v>12</v>
      </c>
      <c r="B17" s="27" t="s">
        <v>34</v>
      </c>
      <c r="C17" s="28">
        <v>1994</v>
      </c>
      <c r="D17" s="47" t="s">
        <v>35</v>
      </c>
      <c r="E17" s="48">
        <v>16</v>
      </c>
      <c r="F17" s="61">
        <v>11.25</v>
      </c>
      <c r="G17" s="32">
        <v>9</v>
      </c>
      <c r="H17" s="54">
        <f>LOOKUP(G17,Таблица!B$3:B$38,Таблица!G$3:G$38)</f>
        <v>16.5</v>
      </c>
      <c r="I17" s="34"/>
      <c r="J17" s="65"/>
      <c r="K17" s="34"/>
      <c r="L17" s="69"/>
      <c r="M17" s="51"/>
      <c r="N17" s="52"/>
      <c r="O17" s="34"/>
      <c r="P17" s="52"/>
      <c r="Q17" s="34"/>
      <c r="R17" s="52"/>
      <c r="S17" s="34"/>
      <c r="T17" s="52"/>
      <c r="U17" s="34"/>
      <c r="V17" s="52"/>
      <c r="W17" s="34"/>
      <c r="X17" s="52"/>
      <c r="Y17" s="34"/>
      <c r="Z17" s="52"/>
      <c r="AA17" s="44">
        <f>F17+H17+J17+L17+N17+P17+R17+T17+V17+X17+Z17</f>
        <v>27.75</v>
      </c>
      <c r="AB17" s="45"/>
    </row>
    <row r="18" spans="1:28" ht="15" customHeight="1">
      <c r="A18" s="46">
        <v>13</v>
      </c>
      <c r="B18" s="27" t="s">
        <v>36</v>
      </c>
      <c r="C18" s="28">
        <v>1999</v>
      </c>
      <c r="D18" s="47" t="s">
        <v>23</v>
      </c>
      <c r="E18" s="48">
        <v>14</v>
      </c>
      <c r="F18" s="61">
        <v>12.75</v>
      </c>
      <c r="G18" s="32">
        <v>14</v>
      </c>
      <c r="H18" s="54">
        <f>LOOKUP(G18,Таблица!B$3:B$38,Таблица!G$3:G$38)</f>
        <v>12.75</v>
      </c>
      <c r="I18" s="34"/>
      <c r="J18" s="62"/>
      <c r="K18" s="34"/>
      <c r="L18" s="36"/>
      <c r="M18" s="70"/>
      <c r="N18" s="38"/>
      <c r="O18" s="39"/>
      <c r="P18" s="38"/>
      <c r="Q18" s="40"/>
      <c r="R18" s="38"/>
      <c r="S18" s="63"/>
      <c r="T18" s="38"/>
      <c r="U18" s="39"/>
      <c r="V18" s="38"/>
      <c r="W18" s="39"/>
      <c r="X18" s="38"/>
      <c r="Y18" s="42"/>
      <c r="Z18" s="64"/>
      <c r="AA18" s="44">
        <f>F18+H18+J18+L18+N18+P18+R18+T18+V18+X18+Z18</f>
        <v>25.5</v>
      </c>
      <c r="AB18" s="45"/>
    </row>
    <row r="19" spans="1:28" ht="15" customHeight="1">
      <c r="A19" s="26">
        <v>14</v>
      </c>
      <c r="B19" s="27" t="s">
        <v>37</v>
      </c>
      <c r="C19" s="28">
        <v>2000</v>
      </c>
      <c r="D19" s="47" t="s">
        <v>38</v>
      </c>
      <c r="E19" s="48">
        <v>18</v>
      </c>
      <c r="F19" s="61">
        <v>9.75</v>
      </c>
      <c r="G19" s="32">
        <v>15</v>
      </c>
      <c r="H19" s="54">
        <f>LOOKUP(G19,Таблица!B$3:B$38,Таблица!G$3:G$38)</f>
        <v>12</v>
      </c>
      <c r="I19" s="34"/>
      <c r="J19" s="65"/>
      <c r="K19" s="34"/>
      <c r="L19" s="69"/>
      <c r="M19" s="51"/>
      <c r="N19" s="52"/>
      <c r="O19" s="34"/>
      <c r="P19" s="52"/>
      <c r="Q19" s="34"/>
      <c r="R19" s="52"/>
      <c r="S19" s="34"/>
      <c r="T19" s="52"/>
      <c r="U19" s="34"/>
      <c r="V19" s="52"/>
      <c r="W19" s="34"/>
      <c r="X19" s="52"/>
      <c r="Y19" s="34"/>
      <c r="Z19" s="52"/>
      <c r="AA19" s="44">
        <f>F19+H19+J19+L19+N19+P19+R19+T19+V19+X19+Z19</f>
        <v>21.75</v>
      </c>
      <c r="AB19" s="45"/>
    </row>
    <row r="20" spans="1:28" ht="15" customHeight="1">
      <c r="A20" s="26">
        <v>15</v>
      </c>
      <c r="B20" s="27" t="s">
        <v>39</v>
      </c>
      <c r="C20" s="28">
        <v>1999</v>
      </c>
      <c r="D20" s="47" t="s">
        <v>23</v>
      </c>
      <c r="E20" s="48">
        <v>20</v>
      </c>
      <c r="F20" s="61">
        <v>8.25</v>
      </c>
      <c r="G20" s="32">
        <v>13</v>
      </c>
      <c r="H20" s="54">
        <f>LOOKUP(G20,Таблица!B$3:B$38,Таблица!G$3:G$38)</f>
        <v>13.5</v>
      </c>
      <c r="I20" s="34"/>
      <c r="J20" s="65"/>
      <c r="K20" s="34"/>
      <c r="L20" s="36"/>
      <c r="M20" s="37"/>
      <c r="N20" s="38"/>
      <c r="O20" s="39"/>
      <c r="P20" s="38"/>
      <c r="Q20" s="40"/>
      <c r="R20" s="38"/>
      <c r="S20" s="63"/>
      <c r="T20" s="38"/>
      <c r="U20" s="39"/>
      <c r="V20" s="38"/>
      <c r="W20" s="39"/>
      <c r="X20" s="38"/>
      <c r="Y20" s="42"/>
      <c r="Z20" s="64"/>
      <c r="AA20" s="44">
        <f>F20+H20+J20+L20+N20+P20+R20+T20+V20+X20+Z20</f>
        <v>21.75</v>
      </c>
      <c r="AB20" s="45"/>
    </row>
    <row r="21" spans="1:28" ht="15" customHeight="1">
      <c r="A21" s="46">
        <v>16</v>
      </c>
      <c r="B21" s="27" t="s">
        <v>40</v>
      </c>
      <c r="C21" s="28">
        <v>1998</v>
      </c>
      <c r="D21" s="47" t="s">
        <v>27</v>
      </c>
      <c r="E21" s="48">
        <v>10</v>
      </c>
      <c r="F21" s="61">
        <v>15.75</v>
      </c>
      <c r="G21" s="32">
        <v>24</v>
      </c>
      <c r="H21" s="54">
        <f>LOOKUP(G21,Таблица!B$3:B$38,Таблица!G$3:G$38)</f>
        <v>5.25</v>
      </c>
      <c r="I21" s="34"/>
      <c r="J21" s="65"/>
      <c r="K21" s="34"/>
      <c r="L21" s="36"/>
      <c r="M21" s="51"/>
      <c r="N21" s="52"/>
      <c r="O21" s="34"/>
      <c r="P21" s="52"/>
      <c r="Q21" s="34"/>
      <c r="R21" s="52"/>
      <c r="S21" s="34"/>
      <c r="T21" s="52"/>
      <c r="U21" s="34"/>
      <c r="V21" s="52"/>
      <c r="W21" s="34"/>
      <c r="X21" s="52"/>
      <c r="Y21" s="34"/>
      <c r="Z21" s="52"/>
      <c r="AA21" s="44">
        <f>F21+H21+J21+L21+N21+P21+R21+T21+V21+X21+Z21</f>
        <v>21</v>
      </c>
      <c r="AB21" s="45"/>
    </row>
    <row r="22" spans="1:28" ht="15" customHeight="1">
      <c r="A22" s="26">
        <v>17</v>
      </c>
      <c r="B22" s="27" t="s">
        <v>41</v>
      </c>
      <c r="C22" s="28">
        <v>1994</v>
      </c>
      <c r="D22" s="47" t="s">
        <v>42</v>
      </c>
      <c r="E22" s="48">
        <v>13</v>
      </c>
      <c r="F22" s="61">
        <v>13.5</v>
      </c>
      <c r="G22" s="32">
        <v>22</v>
      </c>
      <c r="H22" s="54">
        <f>LOOKUP(G22,Таблица!B$3:B$38,Таблица!G$3:G$38)</f>
        <v>6.75</v>
      </c>
      <c r="I22" s="40"/>
      <c r="J22" s="65"/>
      <c r="K22" s="34"/>
      <c r="L22" s="57"/>
      <c r="M22" s="51"/>
      <c r="N22" s="59"/>
      <c r="O22" s="34"/>
      <c r="P22" s="52"/>
      <c r="Q22" s="34"/>
      <c r="R22" s="52"/>
      <c r="S22" s="34"/>
      <c r="T22" s="52"/>
      <c r="U22" s="34"/>
      <c r="V22" s="52"/>
      <c r="W22" s="34"/>
      <c r="X22" s="52"/>
      <c r="Y22" s="34"/>
      <c r="Z22" s="52"/>
      <c r="AA22" s="44">
        <f>F22+H22+J22+L22+N22+P22+R22+T22+V22+X22+Z22</f>
        <v>20.25</v>
      </c>
      <c r="AB22" s="45"/>
    </row>
    <row r="23" spans="1:28" ht="15" customHeight="1">
      <c r="A23" s="46">
        <v>18</v>
      </c>
      <c r="B23" s="27" t="s">
        <v>43</v>
      </c>
      <c r="C23" s="28">
        <v>1995</v>
      </c>
      <c r="D23" s="47" t="s">
        <v>23</v>
      </c>
      <c r="E23" s="48">
        <v>17</v>
      </c>
      <c r="F23" s="61">
        <v>10.5</v>
      </c>
      <c r="G23" s="32">
        <v>18</v>
      </c>
      <c r="H23" s="54">
        <f>LOOKUP(G23,Таблица!B$3:B$38,Таблица!G$3:G$38)</f>
        <v>9.75</v>
      </c>
      <c r="I23" s="34"/>
      <c r="J23" s="65"/>
      <c r="K23" s="34"/>
      <c r="L23" s="71"/>
      <c r="M23" s="51"/>
      <c r="N23" s="52"/>
      <c r="O23" s="34"/>
      <c r="P23" s="52"/>
      <c r="Q23" s="34"/>
      <c r="R23" s="52"/>
      <c r="S23" s="34"/>
      <c r="T23" s="52"/>
      <c r="U23" s="34"/>
      <c r="V23" s="52"/>
      <c r="W23" s="34"/>
      <c r="X23" s="52"/>
      <c r="Y23" s="51"/>
      <c r="Z23" s="52"/>
      <c r="AA23" s="44">
        <f>F23+H23+J23+L23+N23+P23+R23+T23+V23+X23+Z23</f>
        <v>20.25</v>
      </c>
      <c r="AB23" s="45"/>
    </row>
    <row r="24" spans="1:28" ht="15" customHeight="1">
      <c r="A24" s="26">
        <v>19</v>
      </c>
      <c r="B24" s="27" t="s">
        <v>44</v>
      </c>
      <c r="C24" s="28">
        <v>1999</v>
      </c>
      <c r="D24" s="47" t="s">
        <v>23</v>
      </c>
      <c r="E24" s="48">
        <v>24</v>
      </c>
      <c r="F24" s="61">
        <v>5.25</v>
      </c>
      <c r="G24" s="32">
        <v>12</v>
      </c>
      <c r="H24" s="54">
        <f>LOOKUP(G24,Таблица!B$3:B$38,Таблица!G$3:G$38)</f>
        <v>14.25</v>
      </c>
      <c r="I24" s="34"/>
      <c r="J24" s="65"/>
      <c r="K24" s="34"/>
      <c r="L24" s="71"/>
      <c r="M24" s="51"/>
      <c r="N24" s="52"/>
      <c r="O24" s="34"/>
      <c r="P24" s="52"/>
      <c r="Q24" s="34"/>
      <c r="R24" s="52"/>
      <c r="S24" s="34"/>
      <c r="T24" s="52"/>
      <c r="U24" s="34"/>
      <c r="V24" s="52"/>
      <c r="W24" s="34"/>
      <c r="X24" s="52"/>
      <c r="Y24" s="34"/>
      <c r="Z24" s="52"/>
      <c r="AA24" s="44">
        <f>F24+H24+J24+L24+N24+P24+R24+T24+V24+X24+Z24</f>
        <v>19.5</v>
      </c>
      <c r="AB24" s="45"/>
    </row>
    <row r="25" spans="1:28" ht="15" customHeight="1">
      <c r="A25" s="46">
        <v>20</v>
      </c>
      <c r="B25" s="27" t="s">
        <v>45</v>
      </c>
      <c r="C25" s="28">
        <v>1999</v>
      </c>
      <c r="D25" s="47" t="s">
        <v>46</v>
      </c>
      <c r="E25" s="48">
        <v>9</v>
      </c>
      <c r="F25" s="61">
        <v>16.5</v>
      </c>
      <c r="G25" s="32" t="s">
        <v>47</v>
      </c>
      <c r="H25" s="54"/>
      <c r="I25" s="34"/>
      <c r="J25" s="62"/>
      <c r="K25" s="34"/>
      <c r="L25" s="36"/>
      <c r="M25" s="37"/>
      <c r="N25" s="38"/>
      <c r="O25" s="39"/>
      <c r="P25" s="38"/>
      <c r="Q25" s="40"/>
      <c r="R25" s="38"/>
      <c r="S25" s="63"/>
      <c r="T25" s="38"/>
      <c r="U25" s="39"/>
      <c r="V25" s="38"/>
      <c r="W25" s="39"/>
      <c r="X25" s="38"/>
      <c r="Y25" s="42"/>
      <c r="Z25" s="64"/>
      <c r="AA25" s="44">
        <f>F25+H25+J25+L25+N25+P25+R25+T25+V25+X25+Z25</f>
        <v>16.5</v>
      </c>
      <c r="AB25" s="45"/>
    </row>
    <row r="26" spans="1:28" ht="15" customHeight="1">
      <c r="A26" s="26">
        <v>21</v>
      </c>
      <c r="B26" s="27" t="s">
        <v>48</v>
      </c>
      <c r="C26" s="28">
        <v>2000</v>
      </c>
      <c r="D26" s="47" t="s">
        <v>23</v>
      </c>
      <c r="E26" s="48">
        <v>21</v>
      </c>
      <c r="F26" s="61">
        <v>7.5</v>
      </c>
      <c r="G26" s="32">
        <v>19</v>
      </c>
      <c r="H26" s="54">
        <f>LOOKUP(G26,Таблица!B$3:B$38,Таблица!G$3:G$38)</f>
        <v>9</v>
      </c>
      <c r="I26" s="34"/>
      <c r="J26" s="62"/>
      <c r="K26" s="34"/>
      <c r="L26" s="72"/>
      <c r="M26" s="37"/>
      <c r="N26" s="38"/>
      <c r="O26" s="39"/>
      <c r="P26" s="38"/>
      <c r="Q26" s="40"/>
      <c r="R26" s="38"/>
      <c r="S26" s="63"/>
      <c r="T26" s="38"/>
      <c r="U26" s="39"/>
      <c r="V26" s="38"/>
      <c r="W26" s="39"/>
      <c r="X26" s="38"/>
      <c r="Y26" s="42"/>
      <c r="Z26" s="64"/>
      <c r="AA26" s="44">
        <f>F26+H26+J26+L26+N26+P26+R26+T26+V26+X26+Z26</f>
        <v>16.5</v>
      </c>
      <c r="AB26" s="45"/>
    </row>
    <row r="27" spans="1:28" ht="15" customHeight="1">
      <c r="A27" s="26">
        <v>22</v>
      </c>
      <c r="B27" s="27" t="s">
        <v>49</v>
      </c>
      <c r="C27" s="28">
        <v>2000</v>
      </c>
      <c r="D27" s="47" t="s">
        <v>50</v>
      </c>
      <c r="E27" s="48">
        <v>19</v>
      </c>
      <c r="F27" s="61">
        <v>9</v>
      </c>
      <c r="G27" s="32">
        <v>23</v>
      </c>
      <c r="H27" s="54">
        <f>LOOKUP(G27,Таблица!B$3:B$38,Таблица!G$3:G$38)</f>
        <v>6</v>
      </c>
      <c r="I27" s="34"/>
      <c r="J27" s="62"/>
      <c r="K27" s="34"/>
      <c r="L27" s="71"/>
      <c r="M27" s="37"/>
      <c r="N27" s="38"/>
      <c r="O27" s="39"/>
      <c r="P27" s="38"/>
      <c r="Q27" s="40"/>
      <c r="R27" s="38"/>
      <c r="S27" s="63"/>
      <c r="T27" s="38"/>
      <c r="U27" s="39"/>
      <c r="V27" s="38"/>
      <c r="W27" s="39"/>
      <c r="X27" s="38"/>
      <c r="Y27" s="42"/>
      <c r="Z27" s="64"/>
      <c r="AA27" s="44">
        <f>F27+H27+J27+L27+N27+P27+R27+T27+V27+X27+Z27</f>
        <v>15</v>
      </c>
      <c r="AB27" s="45"/>
    </row>
    <row r="28" spans="1:28" ht="15" customHeight="1">
      <c r="A28" s="46">
        <v>23</v>
      </c>
      <c r="B28" s="27" t="s">
        <v>51</v>
      </c>
      <c r="C28" s="28">
        <v>2001</v>
      </c>
      <c r="D28" s="47" t="s">
        <v>23</v>
      </c>
      <c r="E28" s="48">
        <v>26</v>
      </c>
      <c r="F28" s="61">
        <v>3.75</v>
      </c>
      <c r="G28" s="32">
        <v>16</v>
      </c>
      <c r="H28" s="54">
        <f>LOOKUP(G28,Таблица!B$3:B$38,Таблица!G$3:G$38)</f>
        <v>11.25</v>
      </c>
      <c r="I28" s="34"/>
      <c r="J28" s="65"/>
      <c r="K28" s="34"/>
      <c r="L28" s="71"/>
      <c r="M28" s="51"/>
      <c r="N28" s="52"/>
      <c r="O28" s="34"/>
      <c r="P28" s="52"/>
      <c r="Q28" s="34"/>
      <c r="R28" s="52"/>
      <c r="S28" s="34"/>
      <c r="T28" s="52"/>
      <c r="U28" s="34"/>
      <c r="V28" s="52"/>
      <c r="W28" s="34"/>
      <c r="X28" s="52"/>
      <c r="Y28" s="34"/>
      <c r="Z28" s="52"/>
      <c r="AA28" s="44">
        <f>F28+H28+J28+L28+N28+P28+R28+T28+V28+X28+Z28</f>
        <v>15</v>
      </c>
      <c r="AB28" s="45"/>
    </row>
    <row r="29" spans="1:28" ht="15" customHeight="1">
      <c r="A29" s="26">
        <v>24</v>
      </c>
      <c r="B29" s="27" t="s">
        <v>52</v>
      </c>
      <c r="C29" s="28">
        <v>2001</v>
      </c>
      <c r="D29" s="47" t="s">
        <v>23</v>
      </c>
      <c r="E29" s="48">
        <v>23</v>
      </c>
      <c r="F29" s="61">
        <v>6</v>
      </c>
      <c r="G29" s="32">
        <v>21</v>
      </c>
      <c r="H29" s="54">
        <f>LOOKUP(G29,Таблица!B$3:B$38,Таблица!G$3:G$38)</f>
        <v>7.5</v>
      </c>
      <c r="I29" s="34"/>
      <c r="J29" s="65"/>
      <c r="K29" s="34"/>
      <c r="L29" s="71"/>
      <c r="M29" s="37"/>
      <c r="N29" s="38"/>
      <c r="O29" s="39"/>
      <c r="P29" s="38"/>
      <c r="Q29" s="40"/>
      <c r="R29" s="38"/>
      <c r="S29" s="63"/>
      <c r="T29" s="38"/>
      <c r="U29" s="39"/>
      <c r="V29" s="38"/>
      <c r="W29" s="39"/>
      <c r="X29" s="38"/>
      <c r="Y29" s="42"/>
      <c r="Z29" s="64"/>
      <c r="AA29" s="44">
        <f>F29+H29+J29+L29+N29+P29+R29+T29+V29+X29+Z29</f>
        <v>13.5</v>
      </c>
      <c r="AB29" s="45"/>
    </row>
    <row r="30" spans="1:28" ht="15" customHeight="1">
      <c r="A30" s="46">
        <v>25</v>
      </c>
      <c r="B30" s="73" t="s">
        <v>53</v>
      </c>
      <c r="C30" s="74">
        <v>1997</v>
      </c>
      <c r="D30" s="75" t="s">
        <v>23</v>
      </c>
      <c r="E30" s="48">
        <v>30</v>
      </c>
      <c r="F30" s="61">
        <v>1</v>
      </c>
      <c r="G30" s="32">
        <v>17</v>
      </c>
      <c r="H30" s="54">
        <f>LOOKUP(G30,Таблица!B$3:B$38,Таблица!G$3:G$38)</f>
        <v>10.5</v>
      </c>
      <c r="I30" s="34"/>
      <c r="J30" s="65"/>
      <c r="K30" s="34"/>
      <c r="L30" s="71"/>
      <c r="M30" s="51"/>
      <c r="N30" s="52"/>
      <c r="O30" s="34"/>
      <c r="P30" s="52"/>
      <c r="Q30" s="34"/>
      <c r="R30" s="52"/>
      <c r="S30" s="34"/>
      <c r="T30" s="52"/>
      <c r="U30" s="34"/>
      <c r="V30" s="52"/>
      <c r="W30" s="34"/>
      <c r="X30" s="52"/>
      <c r="Y30" s="34"/>
      <c r="Z30" s="52"/>
      <c r="AA30" s="44">
        <f>F30+H30+J30+L30+N30+P30+R30+T30+V30+X30+Z30</f>
        <v>11.5</v>
      </c>
      <c r="AB30" s="45"/>
    </row>
    <row r="31" spans="1:28" ht="15" customHeight="1">
      <c r="A31" s="26">
        <v>26</v>
      </c>
      <c r="B31" s="27" t="s">
        <v>54</v>
      </c>
      <c r="C31" s="28">
        <v>2001</v>
      </c>
      <c r="D31" s="47" t="s">
        <v>38</v>
      </c>
      <c r="E31" s="48">
        <v>22</v>
      </c>
      <c r="F31" s="61">
        <v>6.75</v>
      </c>
      <c r="G31" s="32" t="s">
        <v>47</v>
      </c>
      <c r="H31" s="54"/>
      <c r="I31" s="42"/>
      <c r="J31" s="65"/>
      <c r="K31" s="34"/>
      <c r="L31" s="69"/>
      <c r="M31" s="51"/>
      <c r="N31" s="52"/>
      <c r="O31" s="34"/>
      <c r="P31" s="52"/>
      <c r="Q31" s="51"/>
      <c r="R31" s="52"/>
      <c r="S31" s="34"/>
      <c r="T31" s="52"/>
      <c r="U31" s="34"/>
      <c r="V31" s="52"/>
      <c r="W31" s="34"/>
      <c r="X31" s="52"/>
      <c r="Y31" s="51"/>
      <c r="Z31" s="52"/>
      <c r="AA31" s="44">
        <f>F31+H31+J31+L31+N31+P31+R31+T31+V31+X31+Z31</f>
        <v>6.75</v>
      </c>
      <c r="AB31" s="45"/>
    </row>
    <row r="32" spans="1:28" ht="15" customHeight="1">
      <c r="A32" s="46">
        <v>27</v>
      </c>
      <c r="B32" s="27" t="s">
        <v>55</v>
      </c>
      <c r="C32" s="28">
        <v>2001</v>
      </c>
      <c r="D32" s="47" t="s">
        <v>56</v>
      </c>
      <c r="E32" s="48">
        <v>25</v>
      </c>
      <c r="F32" s="61">
        <v>4.5</v>
      </c>
      <c r="G32" s="32" t="s">
        <v>47</v>
      </c>
      <c r="H32" s="54"/>
      <c r="I32" s="34"/>
      <c r="J32" s="65"/>
      <c r="K32" s="34"/>
      <c r="L32" s="71"/>
      <c r="M32" s="51"/>
      <c r="N32" s="52"/>
      <c r="O32" s="34"/>
      <c r="P32" s="52"/>
      <c r="Q32" s="34"/>
      <c r="R32" s="52"/>
      <c r="S32" s="34"/>
      <c r="T32" s="52"/>
      <c r="U32" s="34"/>
      <c r="V32" s="52"/>
      <c r="W32" s="34"/>
      <c r="X32" s="52"/>
      <c r="Y32" s="34"/>
      <c r="Z32" s="52"/>
      <c r="AA32" s="44">
        <f>F32+H32+J32+L32+N32+P32+R32+T32+V32+X32+Z32</f>
        <v>4.5</v>
      </c>
      <c r="AB32" s="45"/>
    </row>
    <row r="33" spans="1:28" ht="15" customHeight="1">
      <c r="A33" s="26">
        <v>28</v>
      </c>
      <c r="B33" s="27" t="s">
        <v>57</v>
      </c>
      <c r="C33" s="28">
        <v>2001</v>
      </c>
      <c r="D33" s="47" t="s">
        <v>23</v>
      </c>
      <c r="E33" s="48">
        <v>27</v>
      </c>
      <c r="F33" s="61">
        <v>3</v>
      </c>
      <c r="G33" s="32" t="s">
        <v>47</v>
      </c>
      <c r="H33" s="54"/>
      <c r="I33" s="34"/>
      <c r="J33" s="65"/>
      <c r="K33" s="34"/>
      <c r="L33" s="71"/>
      <c r="M33" s="37"/>
      <c r="N33" s="38"/>
      <c r="O33" s="39"/>
      <c r="P33" s="38"/>
      <c r="Q33" s="40"/>
      <c r="R33" s="38"/>
      <c r="S33" s="63"/>
      <c r="T33" s="38"/>
      <c r="U33" s="39"/>
      <c r="V33" s="38"/>
      <c r="W33" s="39"/>
      <c r="X33" s="38"/>
      <c r="Y33" s="42"/>
      <c r="Z33" s="64"/>
      <c r="AA33" s="44">
        <f>F33+H33+J33+L33+N33+P33+R33+T33+V33+X33+Z33</f>
        <v>3</v>
      </c>
      <c r="AB33" s="45"/>
    </row>
    <row r="34" spans="1:28" ht="15" customHeight="1">
      <c r="A34" s="26">
        <v>29</v>
      </c>
      <c r="B34" s="27" t="s">
        <v>58</v>
      </c>
      <c r="C34" s="28">
        <v>2000</v>
      </c>
      <c r="D34" s="47" t="s">
        <v>42</v>
      </c>
      <c r="E34" s="48">
        <v>28</v>
      </c>
      <c r="F34" s="61">
        <v>2.25</v>
      </c>
      <c r="G34" s="32" t="s">
        <v>59</v>
      </c>
      <c r="H34" s="54"/>
      <c r="I34" s="34"/>
      <c r="J34" s="62"/>
      <c r="K34" s="34"/>
      <c r="L34" s="71"/>
      <c r="M34" s="37"/>
      <c r="N34" s="38"/>
      <c r="O34" s="39"/>
      <c r="P34" s="38"/>
      <c r="Q34" s="40"/>
      <c r="R34" s="38"/>
      <c r="S34" s="63"/>
      <c r="T34" s="38"/>
      <c r="U34" s="39"/>
      <c r="V34" s="38"/>
      <c r="W34" s="39"/>
      <c r="X34" s="38"/>
      <c r="Y34" s="42"/>
      <c r="Z34" s="64"/>
      <c r="AA34" s="44">
        <f>F34+H34+J34+L34+N34+P34+R34+T34+V34+X34+Z34</f>
        <v>2.25</v>
      </c>
      <c r="AB34" s="45"/>
    </row>
    <row r="35" spans="1:28" ht="15" customHeight="1">
      <c r="A35" s="46">
        <v>30</v>
      </c>
      <c r="B35" s="27" t="s">
        <v>60</v>
      </c>
      <c r="C35" s="28">
        <v>2001</v>
      </c>
      <c r="D35" s="47" t="s">
        <v>23</v>
      </c>
      <c r="E35" s="48">
        <v>29</v>
      </c>
      <c r="F35" s="61">
        <v>1.5</v>
      </c>
      <c r="G35" s="32" t="s">
        <v>47</v>
      </c>
      <c r="H35" s="54"/>
      <c r="I35" s="34"/>
      <c r="J35" s="65"/>
      <c r="K35" s="34"/>
      <c r="L35" s="69"/>
      <c r="M35" s="51"/>
      <c r="N35" s="52"/>
      <c r="O35" s="34"/>
      <c r="P35" s="52"/>
      <c r="Q35" s="34"/>
      <c r="R35" s="52"/>
      <c r="S35" s="34"/>
      <c r="T35" s="52"/>
      <c r="U35" s="34"/>
      <c r="V35" s="52"/>
      <c r="W35" s="34"/>
      <c r="X35" s="52"/>
      <c r="Y35" s="34"/>
      <c r="Z35" s="52"/>
      <c r="AA35" s="44">
        <f>F35+H35+J35+L35+N35+P35+R35+T35+V35+X35+Z35</f>
        <v>1.5</v>
      </c>
      <c r="AB35" s="45"/>
    </row>
    <row r="36" spans="1:28" ht="15" customHeight="1">
      <c r="A36" s="26">
        <v>31</v>
      </c>
      <c r="B36" s="27" t="s">
        <v>61</v>
      </c>
      <c r="C36" s="28">
        <v>1991</v>
      </c>
      <c r="D36" s="47" t="s">
        <v>23</v>
      </c>
      <c r="E36" s="48">
        <v>31</v>
      </c>
      <c r="F36" s="61">
        <v>1</v>
      </c>
      <c r="G36" s="32" t="s">
        <v>47</v>
      </c>
      <c r="H36" s="54"/>
      <c r="I36" s="76"/>
      <c r="J36" s="65"/>
      <c r="K36" s="34"/>
      <c r="L36" s="71"/>
      <c r="M36" s="37"/>
      <c r="N36" s="38"/>
      <c r="O36" s="39"/>
      <c r="P36" s="38"/>
      <c r="Q36" s="40"/>
      <c r="R36" s="38"/>
      <c r="S36" s="63"/>
      <c r="T36" s="38"/>
      <c r="U36" s="39"/>
      <c r="V36" s="38"/>
      <c r="W36" s="39"/>
      <c r="X36" s="38"/>
      <c r="Y36" s="42"/>
      <c r="Z36" s="64"/>
      <c r="AA36" s="44">
        <f>F36+H36+J36+L36+N36+P36+R36+T36+V36+X36+Z36</f>
        <v>1</v>
      </c>
      <c r="AB36" s="45"/>
    </row>
    <row r="37" spans="1:28" ht="15" customHeight="1">
      <c r="A37" s="46">
        <v>32</v>
      </c>
      <c r="B37" s="27" t="s">
        <v>62</v>
      </c>
      <c r="C37" s="28">
        <v>2001</v>
      </c>
      <c r="D37" s="47" t="s">
        <v>23</v>
      </c>
      <c r="E37" s="48">
        <v>32</v>
      </c>
      <c r="F37" s="61">
        <v>1</v>
      </c>
      <c r="G37" s="32" t="s">
        <v>47</v>
      </c>
      <c r="H37" s="54"/>
      <c r="I37" s="76"/>
      <c r="J37" s="65"/>
      <c r="K37" s="34"/>
      <c r="L37" s="71"/>
      <c r="M37" s="51"/>
      <c r="N37" s="52"/>
      <c r="O37" s="34"/>
      <c r="P37" s="52"/>
      <c r="Q37" s="34"/>
      <c r="R37" s="52"/>
      <c r="S37" s="34"/>
      <c r="T37" s="52"/>
      <c r="U37" s="34"/>
      <c r="V37" s="52"/>
      <c r="W37" s="34"/>
      <c r="X37" s="52"/>
      <c r="Y37" s="34"/>
      <c r="Z37" s="52"/>
      <c r="AA37" s="44">
        <f>F37+H37+J37+L37+N37+P37+R37+T37+V37+X37+Z37</f>
        <v>1</v>
      </c>
      <c r="AB37" s="45"/>
    </row>
    <row r="38" spans="1:28" ht="15" customHeight="1">
      <c r="A38" s="26">
        <v>33</v>
      </c>
      <c r="B38" s="27" t="s">
        <v>63</v>
      </c>
      <c r="C38" s="28">
        <v>2001</v>
      </c>
      <c r="D38" s="47" t="s">
        <v>23</v>
      </c>
      <c r="E38" s="48" t="s">
        <v>64</v>
      </c>
      <c r="F38" s="61"/>
      <c r="G38" s="32" t="s">
        <v>47</v>
      </c>
      <c r="H38" s="54"/>
      <c r="I38" s="76"/>
      <c r="J38" s="65"/>
      <c r="K38" s="34"/>
      <c r="L38" s="71"/>
      <c r="M38" s="51"/>
      <c r="N38" s="52"/>
      <c r="O38" s="34"/>
      <c r="P38" s="52"/>
      <c r="Q38" s="34"/>
      <c r="R38" s="52"/>
      <c r="S38" s="34"/>
      <c r="T38" s="52"/>
      <c r="U38" s="34"/>
      <c r="V38" s="52"/>
      <c r="W38" s="34"/>
      <c r="X38" s="52"/>
      <c r="Y38" s="34"/>
      <c r="Z38" s="52"/>
      <c r="AA38" s="44">
        <f>F38+H38+J38+L38+N38+P38+R38+T38+V38+X38+Z38</f>
        <v>0</v>
      </c>
      <c r="AB38" s="45"/>
    </row>
    <row r="39" spans="1:28" ht="15" customHeight="1">
      <c r="A39" s="46">
        <v>34</v>
      </c>
      <c r="B39" s="27" t="s">
        <v>65</v>
      </c>
      <c r="C39" s="28">
        <v>2000</v>
      </c>
      <c r="D39" s="47" t="s">
        <v>56</v>
      </c>
      <c r="E39" s="48" t="s">
        <v>64</v>
      </c>
      <c r="F39" s="61"/>
      <c r="G39" s="32" t="s">
        <v>47</v>
      </c>
      <c r="H39" s="54"/>
      <c r="I39" s="76"/>
      <c r="J39" s="65"/>
      <c r="K39" s="34"/>
      <c r="L39" s="69"/>
      <c r="M39" s="51"/>
      <c r="N39" s="52"/>
      <c r="O39" s="34"/>
      <c r="P39" s="52"/>
      <c r="Q39" s="51"/>
      <c r="R39" s="52"/>
      <c r="S39" s="34"/>
      <c r="T39" s="52"/>
      <c r="U39" s="34"/>
      <c r="V39" s="52"/>
      <c r="W39" s="34"/>
      <c r="X39" s="52"/>
      <c r="Y39" s="51"/>
      <c r="Z39" s="52"/>
      <c r="AA39" s="44">
        <f>F39+H39+J39+L39+N39+P39+R39+T39+V39+X39+Z39</f>
        <v>0</v>
      </c>
      <c r="AB39" s="45"/>
    </row>
    <row r="40" spans="1:28" ht="15" customHeight="1">
      <c r="A40" s="26">
        <v>35</v>
      </c>
      <c r="B40" s="27"/>
      <c r="C40" s="28"/>
      <c r="D40" s="47"/>
      <c r="E40" s="48"/>
      <c r="F40" s="61"/>
      <c r="G40" s="32"/>
      <c r="H40" s="77"/>
      <c r="I40" s="76"/>
      <c r="J40" s="65"/>
      <c r="K40" s="34"/>
      <c r="L40" s="71"/>
      <c r="M40" s="51"/>
      <c r="N40" s="52"/>
      <c r="O40" s="34"/>
      <c r="P40" s="52"/>
      <c r="Q40" s="34"/>
      <c r="R40" s="52"/>
      <c r="S40" s="34"/>
      <c r="T40" s="52"/>
      <c r="U40" s="34"/>
      <c r="V40" s="52"/>
      <c r="W40" s="34"/>
      <c r="X40" s="52"/>
      <c r="Y40" s="34"/>
      <c r="Z40" s="52"/>
      <c r="AA40" s="44">
        <f>F40+H40+J40+L40+N40+P40+R40+T40+V40+X40+Z40</f>
        <v>0</v>
      </c>
      <c r="AB40" s="45"/>
    </row>
    <row r="41" spans="1:28" ht="15" customHeight="1">
      <c r="A41" s="26">
        <v>36</v>
      </c>
      <c r="B41" s="27"/>
      <c r="C41" s="28"/>
      <c r="D41" s="47"/>
      <c r="E41" s="48"/>
      <c r="F41" s="61"/>
      <c r="G41" s="32"/>
      <c r="H41" s="78"/>
      <c r="I41" s="76"/>
      <c r="J41" s="65"/>
      <c r="K41" s="34"/>
      <c r="L41" s="71"/>
      <c r="M41" s="51"/>
      <c r="N41" s="52"/>
      <c r="O41" s="34"/>
      <c r="P41" s="52"/>
      <c r="Q41" s="34"/>
      <c r="R41" s="52"/>
      <c r="S41" s="34"/>
      <c r="T41" s="52"/>
      <c r="U41" s="34"/>
      <c r="V41" s="52"/>
      <c r="W41" s="34"/>
      <c r="X41" s="52"/>
      <c r="Y41" s="34"/>
      <c r="Z41" s="52"/>
      <c r="AA41" s="44">
        <f>F41+H41+J41+L41+N41+P41+R41+T41+V41+X41+Z41</f>
        <v>0</v>
      </c>
      <c r="AB41" s="45"/>
    </row>
    <row r="42" spans="1:28" ht="15" customHeight="1">
      <c r="A42" s="46">
        <v>37</v>
      </c>
      <c r="B42" s="27"/>
      <c r="C42" s="28"/>
      <c r="D42" s="47"/>
      <c r="E42" s="48"/>
      <c r="F42" s="61"/>
      <c r="G42" s="32"/>
      <c r="H42" s="78"/>
      <c r="I42" s="76"/>
      <c r="J42" s="65"/>
      <c r="K42" s="34"/>
      <c r="L42" s="71"/>
      <c r="M42" s="51"/>
      <c r="N42" s="52"/>
      <c r="O42" s="34"/>
      <c r="P42" s="52"/>
      <c r="Q42" s="34"/>
      <c r="R42" s="52"/>
      <c r="S42" s="34"/>
      <c r="T42" s="52"/>
      <c r="U42" s="34"/>
      <c r="V42" s="52"/>
      <c r="W42" s="34"/>
      <c r="X42" s="52"/>
      <c r="Y42" s="34"/>
      <c r="Z42" s="52"/>
      <c r="AA42" s="44">
        <f>F42+H42+J42+L42+N42+P42+R42+T42+V42+X42+Z42</f>
        <v>0</v>
      </c>
      <c r="AB42" s="45"/>
    </row>
    <row r="43" spans="1:28" ht="15" customHeight="1">
      <c r="A43" s="26">
        <v>38</v>
      </c>
      <c r="B43" s="27"/>
      <c r="C43" s="28"/>
      <c r="D43" s="47"/>
      <c r="E43" s="48"/>
      <c r="F43" s="61"/>
      <c r="G43" s="32"/>
      <c r="H43" s="78"/>
      <c r="I43" s="79"/>
      <c r="J43" s="65"/>
      <c r="K43" s="34"/>
      <c r="L43" s="71"/>
      <c r="M43" s="51"/>
      <c r="N43" s="52"/>
      <c r="O43" s="34"/>
      <c r="P43" s="52"/>
      <c r="Q43" s="34"/>
      <c r="R43" s="52"/>
      <c r="S43" s="34"/>
      <c r="T43" s="52"/>
      <c r="U43" s="34"/>
      <c r="V43" s="52"/>
      <c r="W43" s="34"/>
      <c r="X43" s="52"/>
      <c r="Y43" s="34"/>
      <c r="Z43" s="52"/>
      <c r="AA43" s="44">
        <f>F43+H43+J43+L43+N43+P43+R43+T43+V43+X43+Z43</f>
        <v>0</v>
      </c>
      <c r="AB43" s="45"/>
    </row>
    <row r="44" spans="1:28" ht="15" customHeight="1">
      <c r="A44" s="46">
        <v>39</v>
      </c>
      <c r="B44" s="27"/>
      <c r="C44" s="28"/>
      <c r="D44" s="47"/>
      <c r="E44" s="48"/>
      <c r="F44" s="61"/>
      <c r="G44" s="32"/>
      <c r="H44" s="80"/>
      <c r="I44" s="76"/>
      <c r="J44" s="65"/>
      <c r="K44" s="34"/>
      <c r="L44" s="71"/>
      <c r="M44" s="37"/>
      <c r="N44" s="38"/>
      <c r="O44" s="39"/>
      <c r="P44" s="38"/>
      <c r="Q44" s="40"/>
      <c r="R44" s="38"/>
      <c r="S44" s="63"/>
      <c r="T44" s="38"/>
      <c r="U44" s="39"/>
      <c r="V44" s="38"/>
      <c r="W44" s="39"/>
      <c r="X44" s="38"/>
      <c r="Y44" s="42"/>
      <c r="Z44" s="64"/>
      <c r="AA44" s="44">
        <f>F44+H44+J44+L44+N44+P44+R44+T44+V44+X44+Z44</f>
        <v>0</v>
      </c>
      <c r="AB44" s="45"/>
    </row>
    <row r="45" spans="1:28" ht="15" customHeight="1">
      <c r="A45" s="26">
        <v>40</v>
      </c>
      <c r="B45" s="27"/>
      <c r="C45" s="28"/>
      <c r="D45" s="47"/>
      <c r="E45" s="48"/>
      <c r="F45" s="61"/>
      <c r="G45" s="32"/>
      <c r="H45" s="78"/>
      <c r="I45" s="81"/>
      <c r="J45" s="65"/>
      <c r="K45" s="34"/>
      <c r="L45" s="71"/>
      <c r="M45" s="51"/>
      <c r="N45" s="52"/>
      <c r="O45" s="34"/>
      <c r="P45" s="52"/>
      <c r="Q45" s="34"/>
      <c r="R45" s="52"/>
      <c r="S45" s="34"/>
      <c r="T45" s="52"/>
      <c r="U45" s="34"/>
      <c r="V45" s="52"/>
      <c r="W45" s="34"/>
      <c r="X45" s="52"/>
      <c r="Y45" s="34"/>
      <c r="Z45" s="52"/>
      <c r="AA45" s="44">
        <f>F45+H45+J45+L45+N45+P45+R45+T45+V45+X45+Z45</f>
        <v>0</v>
      </c>
      <c r="AB45" s="45"/>
    </row>
    <row r="46" spans="1:28" ht="15" customHeight="1">
      <c r="A46" s="46">
        <v>41</v>
      </c>
      <c r="B46" s="27"/>
      <c r="C46" s="28"/>
      <c r="D46" s="47"/>
      <c r="E46" s="48"/>
      <c r="F46" s="61"/>
      <c r="G46" s="32"/>
      <c r="H46" s="78"/>
      <c r="I46" s="76"/>
      <c r="J46" s="65"/>
      <c r="K46" s="34"/>
      <c r="L46" s="69"/>
      <c r="M46" s="51"/>
      <c r="N46" s="82"/>
      <c r="O46" s="34"/>
      <c r="P46" s="82"/>
      <c r="Q46" s="34"/>
      <c r="R46" s="82"/>
      <c r="S46" s="34"/>
      <c r="T46" s="82"/>
      <c r="U46" s="34"/>
      <c r="V46" s="83"/>
      <c r="W46" s="84"/>
      <c r="X46" s="83"/>
      <c r="Y46" s="84"/>
      <c r="Z46" s="85"/>
      <c r="AA46" s="44">
        <f>F46+H46+J46+L46+N46+P46+R46+T46+V46+X46+Z46</f>
        <v>0</v>
      </c>
      <c r="AB46" s="45"/>
    </row>
    <row r="47" spans="1:28" ht="15" customHeight="1">
      <c r="A47" s="26">
        <v>42</v>
      </c>
      <c r="B47" s="27"/>
      <c r="C47" s="28"/>
      <c r="D47" s="47"/>
      <c r="E47" s="48"/>
      <c r="F47" s="61"/>
      <c r="G47" s="32"/>
      <c r="H47" s="80"/>
      <c r="I47" s="76"/>
      <c r="J47" s="62"/>
      <c r="K47" s="34"/>
      <c r="L47" s="71"/>
      <c r="M47" s="37"/>
      <c r="N47" s="86"/>
      <c r="O47" s="39"/>
      <c r="P47" s="86"/>
      <c r="Q47" s="40"/>
      <c r="R47" s="86"/>
      <c r="S47" s="63"/>
      <c r="T47" s="86"/>
      <c r="U47" s="39"/>
      <c r="V47" s="87"/>
      <c r="W47" s="88"/>
      <c r="X47" s="87"/>
      <c r="Y47" s="89"/>
      <c r="Z47" s="90"/>
      <c r="AA47" s="44">
        <f>F47+H47+J47+L47+N47+P47+R47+T47+V47+X47+Z47</f>
        <v>0</v>
      </c>
      <c r="AB47" s="91"/>
    </row>
    <row r="48" spans="1:28" ht="15" customHeight="1">
      <c r="A48" s="26">
        <v>43</v>
      </c>
      <c r="B48" s="27"/>
      <c r="C48" s="28"/>
      <c r="D48" s="47"/>
      <c r="E48" s="48"/>
      <c r="F48" s="61"/>
      <c r="G48" s="32"/>
      <c r="H48" s="78"/>
      <c r="I48" s="76"/>
      <c r="J48" s="65"/>
      <c r="K48" s="34"/>
      <c r="L48" s="71"/>
      <c r="M48" s="51"/>
      <c r="N48" s="82"/>
      <c r="O48" s="34"/>
      <c r="P48" s="82"/>
      <c r="Q48" s="34"/>
      <c r="R48" s="82"/>
      <c r="S48" s="34"/>
      <c r="T48" s="82"/>
      <c r="U48" s="34"/>
      <c r="V48" s="83"/>
      <c r="W48" s="84"/>
      <c r="X48" s="83"/>
      <c r="Y48" s="84"/>
      <c r="Z48" s="85"/>
      <c r="AA48" s="44">
        <f>F48+H48+J48+L48+N48+P48+R48+T48+V48+X48+Z48</f>
        <v>0</v>
      </c>
      <c r="AB48" s="91"/>
    </row>
    <row r="49" spans="1:28" ht="15" customHeight="1">
      <c r="A49" s="46">
        <v>44</v>
      </c>
      <c r="B49" s="27"/>
      <c r="C49" s="28"/>
      <c r="D49" s="47"/>
      <c r="E49" s="48"/>
      <c r="F49" s="61"/>
      <c r="G49" s="32"/>
      <c r="H49" s="80"/>
      <c r="I49" s="76"/>
      <c r="J49" s="62"/>
      <c r="K49" s="34"/>
      <c r="L49" s="71"/>
      <c r="M49" s="37"/>
      <c r="N49" s="86"/>
      <c r="O49" s="39"/>
      <c r="P49" s="86"/>
      <c r="Q49" s="40"/>
      <c r="R49" s="86"/>
      <c r="S49" s="63"/>
      <c r="T49" s="86"/>
      <c r="U49" s="39"/>
      <c r="V49" s="87"/>
      <c r="W49" s="88"/>
      <c r="X49" s="87"/>
      <c r="Y49" s="89"/>
      <c r="Z49" s="90"/>
      <c r="AA49" s="44">
        <f>F49+H49+J49+L49+N49+P49+R49+T49+V49+X49+Z49</f>
        <v>0</v>
      </c>
      <c r="AB49" s="91"/>
    </row>
    <row r="50" spans="1:28" ht="15" customHeight="1">
      <c r="A50" s="26">
        <v>45</v>
      </c>
      <c r="B50" s="27"/>
      <c r="C50" s="28"/>
      <c r="D50" s="47"/>
      <c r="E50" s="48"/>
      <c r="F50" s="61"/>
      <c r="G50" s="32"/>
      <c r="H50" s="80"/>
      <c r="I50" s="76"/>
      <c r="J50" s="62"/>
      <c r="K50" s="34"/>
      <c r="L50" s="71"/>
      <c r="M50" s="37"/>
      <c r="N50" s="86"/>
      <c r="O50" s="39"/>
      <c r="P50" s="86"/>
      <c r="Q50" s="40"/>
      <c r="R50" s="86"/>
      <c r="S50" s="63"/>
      <c r="T50" s="86"/>
      <c r="U50" s="39"/>
      <c r="V50" s="87"/>
      <c r="W50" s="88"/>
      <c r="X50" s="87"/>
      <c r="Y50" s="89"/>
      <c r="Z50" s="90"/>
      <c r="AA50" s="44">
        <f>F50+H50+J50+L50+N50+P50+R50+T50+V50+X50+Z50</f>
        <v>0</v>
      </c>
      <c r="AB50" s="91"/>
    </row>
    <row r="51" spans="1:28" ht="15" customHeight="1">
      <c r="A51" s="46">
        <v>46</v>
      </c>
      <c r="B51" s="27"/>
      <c r="C51" s="28"/>
      <c r="D51" s="47"/>
      <c r="E51" s="48"/>
      <c r="F51" s="61"/>
      <c r="G51" s="32"/>
      <c r="H51" s="78"/>
      <c r="I51" s="92"/>
      <c r="J51" s="65"/>
      <c r="K51" s="34"/>
      <c r="L51" s="69"/>
      <c r="M51" s="51"/>
      <c r="N51" s="82"/>
      <c r="O51" s="34"/>
      <c r="P51" s="82"/>
      <c r="Q51" s="51"/>
      <c r="R51" s="82"/>
      <c r="S51" s="34"/>
      <c r="T51" s="82"/>
      <c r="U51" s="34"/>
      <c r="V51" s="83"/>
      <c r="W51" s="84"/>
      <c r="X51" s="83"/>
      <c r="Y51" s="93"/>
      <c r="Z51" s="85"/>
      <c r="AA51" s="44">
        <f>F51+H51+J51+L51+N51+P51+R51+T51+V51+X51+Z51</f>
        <v>0</v>
      </c>
      <c r="AB51" s="91"/>
    </row>
    <row r="52" spans="1:28" ht="15" customHeight="1">
      <c r="A52" s="26">
        <v>47</v>
      </c>
      <c r="B52" s="27"/>
      <c r="C52" s="28"/>
      <c r="D52" s="47"/>
      <c r="E52" s="48"/>
      <c r="F52" s="61"/>
      <c r="G52" s="32"/>
      <c r="H52" s="78"/>
      <c r="I52" s="76"/>
      <c r="J52" s="65"/>
      <c r="K52" s="34"/>
      <c r="L52" s="69"/>
      <c r="M52" s="51"/>
      <c r="N52" s="82"/>
      <c r="O52" s="34"/>
      <c r="P52" s="82"/>
      <c r="Q52" s="34"/>
      <c r="R52" s="82"/>
      <c r="S52" s="34"/>
      <c r="T52" s="82"/>
      <c r="U52" s="34"/>
      <c r="V52" s="83"/>
      <c r="W52" s="84"/>
      <c r="X52" s="83"/>
      <c r="Y52" s="84"/>
      <c r="Z52" s="85"/>
      <c r="AA52" s="44">
        <f>F52+H52+J52+L52+N52+P52+R52+T52+V52+X52+Z52</f>
        <v>0</v>
      </c>
      <c r="AB52" s="91"/>
    </row>
    <row r="53" spans="1:28" ht="15" customHeight="1">
      <c r="A53" s="46">
        <v>48</v>
      </c>
      <c r="B53" s="27"/>
      <c r="C53" s="28"/>
      <c r="D53" s="47"/>
      <c r="E53" s="48"/>
      <c r="F53" s="61"/>
      <c r="G53" s="32"/>
      <c r="H53" s="78"/>
      <c r="I53" s="79"/>
      <c r="J53" s="65"/>
      <c r="K53" s="34"/>
      <c r="L53" s="71"/>
      <c r="M53" s="51"/>
      <c r="N53" s="82"/>
      <c r="O53" s="34"/>
      <c r="P53" s="82"/>
      <c r="Q53" s="34"/>
      <c r="R53" s="82"/>
      <c r="S53" s="34"/>
      <c r="T53" s="82"/>
      <c r="U53" s="34"/>
      <c r="V53" s="83"/>
      <c r="W53" s="84"/>
      <c r="X53" s="83"/>
      <c r="Y53" s="84"/>
      <c r="Z53" s="85"/>
      <c r="AA53" s="44">
        <f>F53+H53+J53+L53+N53+P53+R53+T53+V53+X53+Z53</f>
        <v>0</v>
      </c>
      <c r="AB53" s="91"/>
    </row>
    <row r="54" spans="1:28" ht="15" customHeight="1">
      <c r="A54" s="26">
        <v>49</v>
      </c>
      <c r="B54" s="27"/>
      <c r="C54" s="28"/>
      <c r="D54" s="47"/>
      <c r="E54" s="48"/>
      <c r="F54" s="61"/>
      <c r="G54" s="32"/>
      <c r="H54" s="80"/>
      <c r="I54" s="76"/>
      <c r="J54" s="62"/>
      <c r="K54" s="34"/>
      <c r="L54" s="71"/>
      <c r="M54" s="37"/>
      <c r="N54" s="86"/>
      <c r="O54" s="39"/>
      <c r="P54" s="86"/>
      <c r="Q54" s="40"/>
      <c r="R54" s="86"/>
      <c r="S54" s="63"/>
      <c r="T54" s="86"/>
      <c r="U54" s="39"/>
      <c r="V54" s="87"/>
      <c r="W54" s="88"/>
      <c r="X54" s="87"/>
      <c r="Y54" s="89"/>
      <c r="Z54" s="90"/>
      <c r="AA54" s="44">
        <f>F54+H54+J54+L54+N54+P54+R54+T54+V54+X54+Z54</f>
        <v>0</v>
      </c>
      <c r="AB54" s="91"/>
    </row>
    <row r="55" spans="1:28" ht="15" customHeight="1">
      <c r="A55" s="26">
        <v>50</v>
      </c>
      <c r="B55" s="27"/>
      <c r="C55" s="28"/>
      <c r="D55" s="47"/>
      <c r="E55" s="48"/>
      <c r="F55" s="61"/>
      <c r="G55" s="32"/>
      <c r="H55" s="80"/>
      <c r="I55" s="76"/>
      <c r="J55" s="62"/>
      <c r="K55" s="34"/>
      <c r="L55" s="71"/>
      <c r="M55" s="37"/>
      <c r="N55" s="86"/>
      <c r="O55" s="39"/>
      <c r="P55" s="86"/>
      <c r="Q55" s="40"/>
      <c r="R55" s="86"/>
      <c r="S55" s="63"/>
      <c r="T55" s="86"/>
      <c r="U55" s="39"/>
      <c r="V55" s="87"/>
      <c r="W55" s="88"/>
      <c r="X55" s="87"/>
      <c r="Y55" s="89"/>
      <c r="Z55" s="90"/>
      <c r="AA55" s="44">
        <f>F55+H55+J55+L55+N55+P55+R55+T55+V55+X55+Z55</f>
        <v>0</v>
      </c>
      <c r="AB55" s="91"/>
    </row>
    <row r="56" spans="1:28" ht="15" customHeight="1">
      <c r="A56" s="46">
        <v>51</v>
      </c>
      <c r="B56" s="27"/>
      <c r="C56" s="28"/>
      <c r="D56" s="47"/>
      <c r="E56" s="48"/>
      <c r="F56" s="61"/>
      <c r="G56" s="32"/>
      <c r="H56" s="78"/>
      <c r="I56" s="76"/>
      <c r="J56" s="65"/>
      <c r="K56" s="34"/>
      <c r="L56" s="71"/>
      <c r="M56" s="51"/>
      <c r="N56" s="82"/>
      <c r="O56" s="34"/>
      <c r="P56" s="82"/>
      <c r="Q56" s="34"/>
      <c r="R56" s="82"/>
      <c r="S56" s="34"/>
      <c r="T56" s="82"/>
      <c r="U56" s="34"/>
      <c r="V56" s="83"/>
      <c r="W56" s="84"/>
      <c r="X56" s="83"/>
      <c r="Y56" s="84"/>
      <c r="Z56" s="85"/>
      <c r="AA56" s="44">
        <f>F56+H56+J56+L56+N56+P56+R56+T56+V56+X56+Z56</f>
        <v>0</v>
      </c>
      <c r="AB56" s="91"/>
    </row>
    <row r="57" spans="1:28" ht="15" customHeight="1">
      <c r="A57" s="26">
        <v>52</v>
      </c>
      <c r="B57" s="27"/>
      <c r="C57" s="28"/>
      <c r="D57" s="47"/>
      <c r="E57" s="48"/>
      <c r="F57" s="61"/>
      <c r="G57" s="32"/>
      <c r="H57" s="80"/>
      <c r="I57" s="76"/>
      <c r="J57" s="65"/>
      <c r="K57" s="34"/>
      <c r="L57" s="94"/>
      <c r="M57" s="51"/>
      <c r="N57" s="82"/>
      <c r="O57" s="34"/>
      <c r="P57" s="82"/>
      <c r="Q57" s="34"/>
      <c r="R57" s="82"/>
      <c r="S57" s="34"/>
      <c r="T57" s="82"/>
      <c r="U57" s="34"/>
      <c r="V57" s="83"/>
      <c r="W57" s="84"/>
      <c r="X57" s="83"/>
      <c r="Y57" s="84"/>
      <c r="Z57" s="85"/>
      <c r="AA57" s="44">
        <f>F57+H57+J57+L57+N57+P57+R57+T57+V57+X57+Z57</f>
        <v>0</v>
      </c>
      <c r="AB57" s="91"/>
    </row>
    <row r="58" spans="1:28" ht="15" customHeight="1">
      <c r="A58" s="46">
        <v>53</v>
      </c>
      <c r="B58" s="27"/>
      <c r="C58" s="28"/>
      <c r="D58" s="47"/>
      <c r="E58" s="48"/>
      <c r="F58" s="61"/>
      <c r="G58" s="32"/>
      <c r="H58" s="78"/>
      <c r="I58" s="76"/>
      <c r="J58" s="65"/>
      <c r="K58" s="34"/>
      <c r="L58" s="95"/>
      <c r="M58" s="51"/>
      <c r="N58" s="82"/>
      <c r="O58" s="34"/>
      <c r="P58" s="82"/>
      <c r="Q58" s="34"/>
      <c r="R58" s="82"/>
      <c r="S58" s="34"/>
      <c r="T58" s="82"/>
      <c r="U58" s="34"/>
      <c r="V58" s="83"/>
      <c r="W58" s="84"/>
      <c r="X58" s="83"/>
      <c r="Y58" s="84"/>
      <c r="Z58" s="85"/>
      <c r="AA58" s="44">
        <f>F58+H58+J58+L58+N58+P58+R58+T58+V58+X58+Z58</f>
        <v>0</v>
      </c>
      <c r="AB58" s="91"/>
    </row>
    <row r="59" spans="1:28" ht="15" customHeight="1">
      <c r="A59" s="26">
        <v>54</v>
      </c>
      <c r="B59" s="27"/>
      <c r="C59" s="28"/>
      <c r="D59" s="47"/>
      <c r="E59" s="48"/>
      <c r="F59" s="61"/>
      <c r="G59" s="32"/>
      <c r="H59" s="78"/>
      <c r="I59" s="76"/>
      <c r="J59" s="65"/>
      <c r="K59" s="34"/>
      <c r="L59" s="95"/>
      <c r="M59" s="51"/>
      <c r="N59" s="82"/>
      <c r="O59" s="34"/>
      <c r="P59" s="82"/>
      <c r="Q59" s="34"/>
      <c r="R59" s="82"/>
      <c r="S59" s="34"/>
      <c r="T59" s="82"/>
      <c r="U59" s="34"/>
      <c r="V59" s="83"/>
      <c r="W59" s="84"/>
      <c r="X59" s="83"/>
      <c r="Y59" s="84"/>
      <c r="Z59" s="85"/>
      <c r="AA59" s="44">
        <f>F59+H59+J59+L59+N59+P59+R59+T59+V59+X59+Z59</f>
        <v>0</v>
      </c>
      <c r="AB59" s="91"/>
    </row>
    <row r="60" spans="1:28" ht="15" customHeight="1">
      <c r="A60" s="46">
        <v>55</v>
      </c>
      <c r="B60" s="27"/>
      <c r="C60" s="28"/>
      <c r="D60" s="47"/>
      <c r="E60" s="48"/>
      <c r="F60" s="61"/>
      <c r="G60" s="32"/>
      <c r="H60" s="80"/>
      <c r="I60" s="76"/>
      <c r="J60" s="62"/>
      <c r="K60" s="34"/>
      <c r="L60" s="94"/>
      <c r="M60" s="37"/>
      <c r="N60" s="86"/>
      <c r="O60" s="39"/>
      <c r="P60" s="86"/>
      <c r="Q60" s="40"/>
      <c r="R60" s="86"/>
      <c r="S60" s="63"/>
      <c r="T60" s="86"/>
      <c r="U60" s="39"/>
      <c r="V60" s="87"/>
      <c r="W60" s="88"/>
      <c r="X60" s="87"/>
      <c r="Y60" s="89"/>
      <c r="Z60" s="90"/>
      <c r="AA60" s="44">
        <f>F60+H60+J60+L60+N60+P60+R60+T60+V60+X60+Z60</f>
        <v>0</v>
      </c>
      <c r="AB60" s="91"/>
    </row>
    <row r="61" spans="1:28" ht="15" customHeight="1">
      <c r="A61" s="26">
        <v>56</v>
      </c>
      <c r="B61" s="27"/>
      <c r="C61" s="28"/>
      <c r="D61" s="47"/>
      <c r="E61" s="48"/>
      <c r="F61" s="61"/>
      <c r="G61" s="32"/>
      <c r="H61" s="80"/>
      <c r="I61" s="76"/>
      <c r="J61" s="62"/>
      <c r="K61" s="34"/>
      <c r="L61" s="94"/>
      <c r="M61" s="37"/>
      <c r="N61" s="86"/>
      <c r="O61" s="39"/>
      <c r="P61" s="86"/>
      <c r="Q61" s="40"/>
      <c r="R61" s="86"/>
      <c r="S61" s="63"/>
      <c r="T61" s="86"/>
      <c r="U61" s="39"/>
      <c r="V61" s="87"/>
      <c r="W61" s="88"/>
      <c r="X61" s="87"/>
      <c r="Y61" s="89"/>
      <c r="Z61" s="90"/>
      <c r="AA61" s="44">
        <f>F61+H61+J61+L61+N61+P61+R61+T61+V61+X61+Z61</f>
        <v>0</v>
      </c>
      <c r="AB61" s="91"/>
    </row>
    <row r="62" spans="1:28" ht="15" customHeight="1">
      <c r="A62" s="26">
        <v>57</v>
      </c>
      <c r="B62" s="27"/>
      <c r="C62" s="28"/>
      <c r="D62" s="47"/>
      <c r="E62" s="48"/>
      <c r="F62" s="61"/>
      <c r="G62" s="32"/>
      <c r="H62" s="78"/>
      <c r="I62" s="76"/>
      <c r="J62" s="65"/>
      <c r="K62" s="34"/>
      <c r="L62" s="94"/>
      <c r="M62" s="51"/>
      <c r="N62" s="82"/>
      <c r="O62" s="34"/>
      <c r="P62" s="82"/>
      <c r="Q62" s="34"/>
      <c r="R62" s="82"/>
      <c r="S62" s="34"/>
      <c r="T62" s="82"/>
      <c r="U62" s="34"/>
      <c r="V62" s="83"/>
      <c r="W62" s="84"/>
      <c r="X62" s="83"/>
      <c r="Y62" s="84"/>
      <c r="Z62" s="85"/>
      <c r="AA62" s="44">
        <f>F62+H62+J62+L62+N62+P62+R62+T62+V62+X62+Z62</f>
        <v>0</v>
      </c>
      <c r="AB62" s="91"/>
    </row>
    <row r="63" spans="1:28" ht="15" customHeight="1">
      <c r="A63" s="46">
        <v>58</v>
      </c>
      <c r="B63" s="27"/>
      <c r="C63" s="28"/>
      <c r="D63" s="47"/>
      <c r="E63" s="30"/>
      <c r="F63" s="96"/>
      <c r="G63" s="32"/>
      <c r="H63" s="78"/>
      <c r="I63" s="76"/>
      <c r="J63" s="65"/>
      <c r="K63" s="34"/>
      <c r="L63" s="94"/>
      <c r="M63" s="51"/>
      <c r="N63" s="82"/>
      <c r="O63" s="34"/>
      <c r="P63" s="82"/>
      <c r="Q63" s="34"/>
      <c r="R63" s="82"/>
      <c r="S63" s="34"/>
      <c r="T63" s="82"/>
      <c r="U63" s="34"/>
      <c r="V63" s="83"/>
      <c r="W63" s="84"/>
      <c r="X63" s="83"/>
      <c r="Y63" s="84"/>
      <c r="Z63" s="85"/>
      <c r="AA63" s="44">
        <f>F63+H63+J63+L63+N63+P63+R63+T63+V63+X63+Z63</f>
        <v>0</v>
      </c>
      <c r="AB63" s="91"/>
    </row>
    <row r="64" spans="1:28" ht="15" customHeight="1">
      <c r="A64" s="26">
        <v>59</v>
      </c>
      <c r="B64" s="27"/>
      <c r="C64" s="28"/>
      <c r="D64" s="47"/>
      <c r="E64" s="48"/>
      <c r="F64" s="61"/>
      <c r="G64" s="32"/>
      <c r="H64" s="80"/>
      <c r="I64" s="76"/>
      <c r="J64" s="65"/>
      <c r="K64" s="34"/>
      <c r="L64" s="94"/>
      <c r="M64" s="51"/>
      <c r="N64" s="82"/>
      <c r="O64" s="34"/>
      <c r="P64" s="82"/>
      <c r="Q64" s="34"/>
      <c r="R64" s="82"/>
      <c r="S64" s="34"/>
      <c r="T64" s="82"/>
      <c r="U64" s="34"/>
      <c r="V64" s="83"/>
      <c r="W64" s="84"/>
      <c r="X64" s="83"/>
      <c r="Y64" s="84"/>
      <c r="Z64" s="85"/>
      <c r="AA64" s="44">
        <f>F64+H64+J64+L64+N64+P64+R64+T64+V64+X64+Z64</f>
        <v>0</v>
      </c>
      <c r="AB64" s="91"/>
    </row>
    <row r="65" spans="1:28" ht="15" customHeight="1">
      <c r="A65" s="46">
        <v>60</v>
      </c>
      <c r="B65" s="27"/>
      <c r="C65" s="28"/>
      <c r="D65" s="47"/>
      <c r="E65" s="48"/>
      <c r="F65" s="61"/>
      <c r="G65" s="32"/>
      <c r="H65" s="80"/>
      <c r="I65" s="76"/>
      <c r="J65" s="65"/>
      <c r="K65" s="34"/>
      <c r="L65" s="94"/>
      <c r="M65" s="37"/>
      <c r="N65" s="86"/>
      <c r="O65" s="39"/>
      <c r="P65" s="86"/>
      <c r="Q65" s="40"/>
      <c r="R65" s="86"/>
      <c r="S65" s="63"/>
      <c r="T65" s="86"/>
      <c r="U65" s="39"/>
      <c r="V65" s="87"/>
      <c r="W65" s="88"/>
      <c r="X65" s="87"/>
      <c r="Y65" s="89"/>
      <c r="Z65" s="90"/>
      <c r="AA65" s="44">
        <f>F65+H65+J65+L65+N65+P65+R65+T65+V65+X65+Z65</f>
        <v>0</v>
      </c>
      <c r="AB65" s="91"/>
    </row>
    <row r="66" spans="1:28" ht="15" customHeight="1">
      <c r="A66" s="26">
        <v>61</v>
      </c>
      <c r="B66" s="27"/>
      <c r="C66" s="28"/>
      <c r="D66" s="47"/>
      <c r="E66" s="48"/>
      <c r="F66" s="61"/>
      <c r="G66" s="32"/>
      <c r="H66" s="80"/>
      <c r="I66" s="76"/>
      <c r="J66" s="65"/>
      <c r="K66" s="34"/>
      <c r="L66" s="94"/>
      <c r="M66" s="37"/>
      <c r="N66" s="86"/>
      <c r="O66" s="39"/>
      <c r="P66" s="86"/>
      <c r="Q66" s="40"/>
      <c r="R66" s="86"/>
      <c r="S66" s="63"/>
      <c r="T66" s="86"/>
      <c r="U66" s="39"/>
      <c r="V66" s="87"/>
      <c r="W66" s="88"/>
      <c r="X66" s="87"/>
      <c r="Y66" s="89"/>
      <c r="Z66" s="90"/>
      <c r="AA66" s="44">
        <f>F66+H66+J66+L66+N66+P66+R66+T66+V66+X66+Z66</f>
        <v>0</v>
      </c>
      <c r="AB66" s="91"/>
    </row>
    <row r="67" spans="1:28" ht="15" customHeight="1">
      <c r="A67" s="46">
        <v>62</v>
      </c>
      <c r="B67" s="27"/>
      <c r="C67" s="28"/>
      <c r="D67" s="47"/>
      <c r="E67" s="48"/>
      <c r="F67" s="61"/>
      <c r="G67" s="32"/>
      <c r="H67" s="80"/>
      <c r="I67" s="76"/>
      <c r="J67" s="62"/>
      <c r="K67" s="34"/>
      <c r="L67" s="94"/>
      <c r="M67" s="37"/>
      <c r="N67" s="86"/>
      <c r="O67" s="39"/>
      <c r="P67" s="86"/>
      <c r="Q67" s="40"/>
      <c r="R67" s="86"/>
      <c r="S67" s="63"/>
      <c r="T67" s="86"/>
      <c r="U67" s="39"/>
      <c r="V67" s="87"/>
      <c r="W67" s="88"/>
      <c r="X67" s="87"/>
      <c r="Y67" s="89"/>
      <c r="Z67" s="90"/>
      <c r="AA67" s="44">
        <f>F67+H67+J67+L67+N67+P67+R67+T67+V67+X67+Z67</f>
        <v>0</v>
      </c>
      <c r="AB67" s="91"/>
    </row>
    <row r="68" spans="1:28" ht="15" customHeight="1">
      <c r="A68" s="26">
        <v>63</v>
      </c>
      <c r="B68" s="27"/>
      <c r="C68" s="28"/>
      <c r="D68" s="47"/>
      <c r="E68" s="48"/>
      <c r="F68" s="61"/>
      <c r="G68" s="32"/>
      <c r="H68" s="80"/>
      <c r="I68" s="76"/>
      <c r="J68" s="62"/>
      <c r="K68" s="34"/>
      <c r="L68" s="94"/>
      <c r="M68" s="37"/>
      <c r="N68" s="86"/>
      <c r="O68" s="39"/>
      <c r="P68" s="86"/>
      <c r="Q68" s="40"/>
      <c r="R68" s="86"/>
      <c r="S68" s="63"/>
      <c r="T68" s="86"/>
      <c r="U68" s="39"/>
      <c r="V68" s="87"/>
      <c r="W68" s="88"/>
      <c r="X68" s="87"/>
      <c r="Y68" s="89"/>
      <c r="Z68" s="90"/>
      <c r="AA68" s="44">
        <f>F68+H68+J68+L68+N68+P68+R68+T68+V68+X68+Z68</f>
        <v>0</v>
      </c>
      <c r="AB68" s="91"/>
    </row>
    <row r="69" spans="1:28" ht="15" customHeight="1">
      <c r="A69" s="26">
        <v>64</v>
      </c>
      <c r="B69" s="27"/>
      <c r="C69" s="28"/>
      <c r="D69" s="47"/>
      <c r="E69" s="48"/>
      <c r="F69" s="61"/>
      <c r="G69" s="32"/>
      <c r="H69" s="80"/>
      <c r="I69" s="76"/>
      <c r="J69" s="62"/>
      <c r="K69" s="34"/>
      <c r="L69" s="94"/>
      <c r="M69" s="37"/>
      <c r="N69" s="86"/>
      <c r="O69" s="39"/>
      <c r="P69" s="86"/>
      <c r="Q69" s="40"/>
      <c r="R69" s="86"/>
      <c r="S69" s="63"/>
      <c r="T69" s="86"/>
      <c r="U69" s="39"/>
      <c r="V69" s="87"/>
      <c r="W69" s="88"/>
      <c r="X69" s="87"/>
      <c r="Y69" s="89"/>
      <c r="Z69" s="90"/>
      <c r="AA69" s="44">
        <f>F69+H69+J69+L69+N69+P69+R69+T69+V69+X69+Z69</f>
        <v>0</v>
      </c>
      <c r="AB69" s="91"/>
    </row>
    <row r="70" spans="1:28" ht="15" customHeight="1">
      <c r="A70" s="46">
        <v>65</v>
      </c>
      <c r="B70" s="27"/>
      <c r="C70" s="28"/>
      <c r="D70" s="47"/>
      <c r="E70" s="48"/>
      <c r="F70" s="61"/>
      <c r="G70" s="32"/>
      <c r="H70" s="80"/>
      <c r="I70" s="76"/>
      <c r="J70" s="62"/>
      <c r="K70" s="34"/>
      <c r="L70" s="94"/>
      <c r="M70" s="37"/>
      <c r="N70" s="86"/>
      <c r="O70" s="39"/>
      <c r="P70" s="86"/>
      <c r="Q70" s="40"/>
      <c r="R70" s="86"/>
      <c r="S70" s="63"/>
      <c r="T70" s="86"/>
      <c r="U70" s="39"/>
      <c r="V70" s="87"/>
      <c r="W70" s="88"/>
      <c r="X70" s="87"/>
      <c r="Y70" s="89"/>
      <c r="Z70" s="90"/>
      <c r="AA70" s="44">
        <f>F70+H70+J70+L70+N70+P70+R70+T70+V70+X70+Z70</f>
        <v>0</v>
      </c>
      <c r="AB70" s="91"/>
    </row>
    <row r="71" spans="1:28" ht="15" customHeight="1">
      <c r="A71" s="26">
        <v>66</v>
      </c>
      <c r="B71" s="27"/>
      <c r="C71" s="28"/>
      <c r="D71" s="47"/>
      <c r="E71" s="48"/>
      <c r="F71" s="61"/>
      <c r="G71" s="32"/>
      <c r="H71" s="80"/>
      <c r="I71" s="76"/>
      <c r="J71" s="62"/>
      <c r="K71" s="34"/>
      <c r="L71" s="94"/>
      <c r="M71" s="37"/>
      <c r="N71" s="86"/>
      <c r="O71" s="39"/>
      <c r="P71" s="86"/>
      <c r="Q71" s="40"/>
      <c r="R71" s="86"/>
      <c r="S71" s="63"/>
      <c r="T71" s="86"/>
      <c r="U71" s="39"/>
      <c r="V71" s="87"/>
      <c r="W71" s="88"/>
      <c r="X71" s="87"/>
      <c r="Y71" s="89"/>
      <c r="Z71" s="90"/>
      <c r="AA71" s="44">
        <f>F71+H71+J71+L71+N71+P71+R71+T71+V71+X71+Z71</f>
        <v>0</v>
      </c>
      <c r="AB71" s="91"/>
    </row>
    <row r="72" spans="1:28" ht="15" customHeight="1">
      <c r="A72" s="46">
        <v>67</v>
      </c>
      <c r="B72" s="27"/>
      <c r="C72" s="28"/>
      <c r="D72" s="47"/>
      <c r="E72" s="48"/>
      <c r="F72" s="61"/>
      <c r="G72" s="32"/>
      <c r="H72" s="80"/>
      <c r="I72" s="76"/>
      <c r="J72" s="62"/>
      <c r="K72" s="34"/>
      <c r="L72" s="94"/>
      <c r="M72" s="37"/>
      <c r="N72" s="86"/>
      <c r="O72" s="39"/>
      <c r="P72" s="86"/>
      <c r="Q72" s="40"/>
      <c r="R72" s="86"/>
      <c r="S72" s="63"/>
      <c r="T72" s="86"/>
      <c r="U72" s="39"/>
      <c r="V72" s="87"/>
      <c r="W72" s="88"/>
      <c r="X72" s="87"/>
      <c r="Y72" s="89"/>
      <c r="Z72" s="90"/>
      <c r="AA72" s="44">
        <f>F72+H72+J72+L72+N72+P72+R72+T72+V72+X72+Z72</f>
        <v>0</v>
      </c>
      <c r="AB72" s="91"/>
    </row>
    <row r="73" spans="1:28" ht="15" customHeight="1">
      <c r="A73" s="26">
        <v>68</v>
      </c>
      <c r="B73" s="27"/>
      <c r="C73" s="28"/>
      <c r="D73" s="47"/>
      <c r="E73" s="48"/>
      <c r="F73" s="61"/>
      <c r="G73" s="32"/>
      <c r="H73" s="80"/>
      <c r="I73" s="76"/>
      <c r="J73" s="62"/>
      <c r="K73" s="34"/>
      <c r="L73" s="94"/>
      <c r="M73" s="37"/>
      <c r="N73" s="86"/>
      <c r="O73" s="39"/>
      <c r="P73" s="86"/>
      <c r="Q73" s="40"/>
      <c r="R73" s="86"/>
      <c r="S73" s="63"/>
      <c r="T73" s="86"/>
      <c r="U73" s="39"/>
      <c r="V73" s="87"/>
      <c r="W73" s="88"/>
      <c r="X73" s="87"/>
      <c r="Y73" s="89"/>
      <c r="Z73" s="90"/>
      <c r="AA73" s="44">
        <f>F73+H73+J73+L73+N73+P73+R73+T73+V73+X73+Z73</f>
        <v>0</v>
      </c>
      <c r="AB73" s="91"/>
    </row>
    <row r="74" spans="1:28" ht="15" customHeight="1">
      <c r="A74" s="46">
        <v>69</v>
      </c>
      <c r="B74" s="27"/>
      <c r="C74" s="28"/>
      <c r="D74" s="47"/>
      <c r="E74" s="48"/>
      <c r="F74" s="61"/>
      <c r="G74" s="32"/>
      <c r="H74" s="80"/>
      <c r="I74" s="76"/>
      <c r="J74" s="62"/>
      <c r="K74" s="34"/>
      <c r="L74" s="94"/>
      <c r="M74" s="37"/>
      <c r="N74" s="86"/>
      <c r="O74" s="39"/>
      <c r="P74" s="86"/>
      <c r="Q74" s="40"/>
      <c r="R74" s="86"/>
      <c r="S74" s="63"/>
      <c r="T74" s="86"/>
      <c r="U74" s="39"/>
      <c r="V74" s="87"/>
      <c r="W74" s="88"/>
      <c r="X74" s="87"/>
      <c r="Y74" s="89"/>
      <c r="Z74" s="90"/>
      <c r="AA74" s="44">
        <f>F74+H74+J74+L74+N74+P74+R74+T74+V74+X74+Z74</f>
        <v>0</v>
      </c>
      <c r="AB74" s="91"/>
    </row>
    <row r="75" spans="1:28" ht="15" customHeight="1">
      <c r="A75" s="26">
        <v>70</v>
      </c>
      <c r="B75" s="27"/>
      <c r="C75" s="28"/>
      <c r="D75" s="47"/>
      <c r="E75" s="48"/>
      <c r="F75" s="61"/>
      <c r="G75" s="32"/>
      <c r="H75" s="80"/>
      <c r="I75" s="76"/>
      <c r="J75" s="62"/>
      <c r="K75" s="34"/>
      <c r="L75" s="94"/>
      <c r="M75" s="37"/>
      <c r="N75" s="86"/>
      <c r="O75" s="39"/>
      <c r="P75" s="86"/>
      <c r="Q75" s="40"/>
      <c r="R75" s="86"/>
      <c r="S75" s="63"/>
      <c r="T75" s="86"/>
      <c r="U75" s="39"/>
      <c r="V75" s="87"/>
      <c r="W75" s="88"/>
      <c r="X75" s="87"/>
      <c r="Y75" s="89"/>
      <c r="Z75" s="90"/>
      <c r="AA75" s="44">
        <f>F75+H75+J75+L75+N75+P75+R75+T75+V75+X75+Z75</f>
        <v>0</v>
      </c>
      <c r="AB75" s="91"/>
    </row>
    <row r="76" spans="1:28" ht="15" customHeight="1">
      <c r="A76" s="26">
        <v>71</v>
      </c>
      <c r="B76" s="27"/>
      <c r="C76" s="28"/>
      <c r="D76" s="47"/>
      <c r="E76" s="48"/>
      <c r="F76" s="61"/>
      <c r="G76" s="32"/>
      <c r="H76" s="80"/>
      <c r="I76" s="76"/>
      <c r="J76" s="62"/>
      <c r="K76" s="34"/>
      <c r="L76" s="94"/>
      <c r="M76" s="37"/>
      <c r="N76" s="86"/>
      <c r="O76" s="39"/>
      <c r="P76" s="86"/>
      <c r="Q76" s="40"/>
      <c r="R76" s="86"/>
      <c r="S76" s="63"/>
      <c r="T76" s="86"/>
      <c r="U76" s="39"/>
      <c r="V76" s="87"/>
      <c r="W76" s="88"/>
      <c r="X76" s="87"/>
      <c r="Y76" s="89"/>
      <c r="Z76" s="90"/>
      <c r="AA76" s="44">
        <f>F76+H76+J76+L76+N76+P76+R76+T76+V76+X76+Z76</f>
        <v>0</v>
      </c>
      <c r="AB76" s="91"/>
    </row>
    <row r="77" spans="1:28" ht="15" customHeight="1">
      <c r="A77" s="46">
        <v>72</v>
      </c>
      <c r="B77" s="27"/>
      <c r="C77" s="28"/>
      <c r="D77" s="47"/>
      <c r="E77" s="48"/>
      <c r="F77" s="61"/>
      <c r="G77" s="32"/>
      <c r="H77" s="80"/>
      <c r="I77" s="76"/>
      <c r="J77" s="62"/>
      <c r="K77" s="34"/>
      <c r="L77" s="94"/>
      <c r="M77" s="37"/>
      <c r="N77" s="86"/>
      <c r="O77" s="39"/>
      <c r="P77" s="86"/>
      <c r="Q77" s="40"/>
      <c r="R77" s="86"/>
      <c r="S77" s="63"/>
      <c r="T77" s="86"/>
      <c r="U77" s="39"/>
      <c r="V77" s="87"/>
      <c r="W77" s="88"/>
      <c r="X77" s="87"/>
      <c r="Y77" s="89"/>
      <c r="Z77" s="90"/>
      <c r="AA77" s="44">
        <f>F77+H77+J77+L77+N77+P77+R77+T77+V77+X77+Z77</f>
        <v>0</v>
      </c>
      <c r="AB77" s="91"/>
    </row>
    <row r="78" spans="1:28">
      <c r="AA78" s="97"/>
    </row>
    <row r="79" spans="1:28">
      <c r="AA79" s="97"/>
    </row>
    <row r="80" spans="1:28">
      <c r="AA80" s="97"/>
    </row>
    <row r="81" spans="27:27">
      <c r="AA81" s="97"/>
    </row>
    <row r="82" spans="27:27">
      <c r="AA82" s="97"/>
    </row>
  </sheetData>
  <mergeCells count="23">
    <mergeCell ref="Y5:Z5"/>
    <mergeCell ref="O5:P5"/>
    <mergeCell ref="Q5:R5"/>
    <mergeCell ref="S5:T5"/>
    <mergeCell ref="U5:V5"/>
    <mergeCell ref="W5:X5"/>
    <mergeCell ref="E5:F5"/>
    <mergeCell ref="G5:H5"/>
    <mergeCell ref="I5:J5"/>
    <mergeCell ref="K5:L5"/>
    <mergeCell ref="M5:N5"/>
    <mergeCell ref="A1:Y1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1"/>
  <sheetViews>
    <sheetView zoomScaleNormal="100" workbookViewId="0" xr3:uid="{958C4451-9541-5A59-BF78-D2F731DF1C81}">
      <selection activeCell="L29" sqref="L29"/>
    </sheetView>
  </sheetViews>
  <sheetFormatPr defaultRowHeight="15"/>
  <cols>
    <col min="1" max="1" width="8.875"/>
    <col min="2" max="2" width="20.984375"/>
    <col min="3" max="3" width="5.6484375"/>
    <col min="4" max="4" width="7.26171875"/>
    <col min="5" max="5" width="6.45703125"/>
    <col min="6" max="6" width="6.1875"/>
    <col min="7" max="7" width="6.859375"/>
    <col min="8" max="1025" width="8.875"/>
  </cols>
  <sheetData>
    <row r="1" spans="2:8" ht="15.75" customHeight="1">
      <c r="B1" s="1" t="s">
        <v>66</v>
      </c>
      <c r="C1" s="1"/>
      <c r="D1" s="1"/>
      <c r="E1" s="1"/>
      <c r="F1" s="1"/>
      <c r="G1" s="1"/>
      <c r="H1" s="1"/>
    </row>
    <row r="2" spans="2:8">
      <c r="B2" s="98"/>
      <c r="C2" s="98"/>
      <c r="D2" s="98"/>
      <c r="E2" s="98"/>
      <c r="F2" s="98"/>
      <c r="G2" s="9"/>
    </row>
    <row r="3" spans="2:8">
      <c r="B3" s="99" t="s">
        <v>67</v>
      </c>
      <c r="C3" s="99">
        <v>2</v>
      </c>
      <c r="D3" s="99">
        <v>1.5</v>
      </c>
      <c r="E3" s="99">
        <v>1.25</v>
      </c>
      <c r="F3" s="99">
        <v>1</v>
      </c>
      <c r="G3" s="99">
        <v>0.75</v>
      </c>
      <c r="H3" s="99">
        <v>0.5</v>
      </c>
    </row>
    <row r="4" spans="2:8">
      <c r="B4" s="100" t="s">
        <v>68</v>
      </c>
      <c r="C4" s="100"/>
      <c r="D4" s="100"/>
      <c r="E4" s="100"/>
      <c r="F4" s="100"/>
      <c r="G4" s="101"/>
      <c r="H4" s="102"/>
    </row>
    <row r="5" spans="2:8">
      <c r="B5" s="103">
        <v>1</v>
      </c>
      <c r="C5" s="103">
        <f>F5*2</f>
        <v>80</v>
      </c>
      <c r="D5" s="99">
        <f>F5*1.5</f>
        <v>60</v>
      </c>
      <c r="E5" s="99">
        <v>50</v>
      </c>
      <c r="F5" s="99">
        <v>40</v>
      </c>
      <c r="G5" s="104">
        <f>F5*0.75</f>
        <v>30</v>
      </c>
      <c r="H5" s="99">
        <f>F5*0.5</f>
        <v>20</v>
      </c>
    </row>
    <row r="6" spans="2:8">
      <c r="B6" s="103">
        <v>2</v>
      </c>
      <c r="C6" s="103">
        <v>72</v>
      </c>
      <c r="D6" s="99">
        <v>54</v>
      </c>
      <c r="E6" s="99">
        <v>45</v>
      </c>
      <c r="F6" s="99">
        <v>36</v>
      </c>
      <c r="G6" s="104">
        <f>F6*0.75</f>
        <v>27</v>
      </c>
      <c r="H6" s="99">
        <v>17</v>
      </c>
    </row>
    <row r="7" spans="2:8">
      <c r="B7" s="103">
        <v>3</v>
      </c>
      <c r="C7" s="103">
        <v>66</v>
      </c>
      <c r="D7" s="99">
        <v>49.5</v>
      </c>
      <c r="E7" s="99">
        <f>F7*1.25</f>
        <v>41.25</v>
      </c>
      <c r="F7" s="99">
        <v>33</v>
      </c>
      <c r="G7" s="104">
        <f>F7*0.75</f>
        <v>24.75</v>
      </c>
      <c r="H7" s="99">
        <v>15</v>
      </c>
    </row>
    <row r="8" spans="2:8">
      <c r="B8" s="103">
        <v>4</v>
      </c>
      <c r="C8" s="103">
        <v>62</v>
      </c>
      <c r="D8" s="99">
        <v>46.5</v>
      </c>
      <c r="E8" s="99">
        <f>F8*1.25</f>
        <v>38.75</v>
      </c>
      <c r="F8" s="99">
        <v>31</v>
      </c>
      <c r="G8" s="104">
        <f>F8*0.75</f>
        <v>23.25</v>
      </c>
      <c r="H8" s="99">
        <v>13</v>
      </c>
    </row>
    <row r="9" spans="2:8">
      <c r="B9" s="103">
        <v>5</v>
      </c>
      <c r="C9" s="103">
        <v>58</v>
      </c>
      <c r="D9" s="99">
        <v>43.5</v>
      </c>
      <c r="E9" s="99">
        <f>F9*1.25</f>
        <v>36.25</v>
      </c>
      <c r="F9" s="99">
        <v>29</v>
      </c>
      <c r="G9" s="104">
        <f>F9*0.75</f>
        <v>21.75</v>
      </c>
      <c r="H9" s="99">
        <v>11</v>
      </c>
    </row>
    <row r="10" spans="2:8">
      <c r="B10" s="103">
        <v>6</v>
      </c>
      <c r="C10" s="103">
        <v>54</v>
      </c>
      <c r="D10" s="99">
        <v>40.5</v>
      </c>
      <c r="E10" s="99">
        <f>F10*1.25</f>
        <v>33.75</v>
      </c>
      <c r="F10" s="99">
        <v>27</v>
      </c>
      <c r="G10" s="104">
        <f>F10*0.75</f>
        <v>20.25</v>
      </c>
      <c r="H10" s="99">
        <v>10</v>
      </c>
    </row>
    <row r="11" spans="2:8">
      <c r="B11" s="103">
        <v>7</v>
      </c>
      <c r="C11" s="103">
        <v>50</v>
      </c>
      <c r="D11" s="99">
        <v>37.5</v>
      </c>
      <c r="E11" s="99">
        <f>F11*1.25</f>
        <v>31.25</v>
      </c>
      <c r="F11" s="99">
        <v>25</v>
      </c>
      <c r="G11" s="104">
        <f>F11*0.75</f>
        <v>18.75</v>
      </c>
      <c r="H11" s="99">
        <v>9</v>
      </c>
    </row>
    <row r="12" spans="2:8">
      <c r="B12" s="103">
        <v>8</v>
      </c>
      <c r="C12" s="103">
        <v>46</v>
      </c>
      <c r="D12" s="99">
        <v>34.5</v>
      </c>
      <c r="E12" s="99">
        <f>F12*1.25</f>
        <v>28.75</v>
      </c>
      <c r="F12" s="99">
        <v>23</v>
      </c>
      <c r="G12" s="104">
        <f>F12*0.75</f>
        <v>17.25</v>
      </c>
      <c r="H12" s="99">
        <v>8</v>
      </c>
    </row>
    <row r="13" spans="2:8">
      <c r="B13" s="103">
        <v>9</v>
      </c>
      <c r="C13" s="103">
        <v>44</v>
      </c>
      <c r="D13" s="99">
        <v>33</v>
      </c>
      <c r="E13" s="99">
        <f>F13*1.25</f>
        <v>27.5</v>
      </c>
      <c r="F13" s="99">
        <v>22</v>
      </c>
      <c r="G13" s="104">
        <f>F13*0.75</f>
        <v>16.5</v>
      </c>
      <c r="H13" s="99">
        <v>7</v>
      </c>
    </row>
    <row r="14" spans="2:8">
      <c r="B14" s="103">
        <v>10</v>
      </c>
      <c r="C14" s="103">
        <v>42</v>
      </c>
      <c r="D14" s="99">
        <v>31.5</v>
      </c>
      <c r="E14" s="99">
        <f>F14*1.25</f>
        <v>26.25</v>
      </c>
      <c r="F14" s="99">
        <v>21</v>
      </c>
      <c r="G14" s="104">
        <f>F14*0.75</f>
        <v>15.75</v>
      </c>
      <c r="H14" s="99">
        <v>6</v>
      </c>
    </row>
    <row r="15" spans="2:8">
      <c r="B15" s="103">
        <v>11</v>
      </c>
      <c r="C15" s="103">
        <v>40</v>
      </c>
      <c r="D15" s="99">
        <v>30</v>
      </c>
      <c r="E15" s="99">
        <f>F15*1.25</f>
        <v>25</v>
      </c>
      <c r="F15" s="99">
        <v>20</v>
      </c>
      <c r="G15" s="104">
        <f>F15*0.75</f>
        <v>15</v>
      </c>
      <c r="H15" s="99">
        <v>5</v>
      </c>
    </row>
    <row r="16" spans="2:8">
      <c r="B16" s="103">
        <v>12</v>
      </c>
      <c r="C16" s="103">
        <v>38</v>
      </c>
      <c r="D16" s="99">
        <v>28.5</v>
      </c>
      <c r="E16" s="99">
        <f>F16*1.25</f>
        <v>23.75</v>
      </c>
      <c r="F16" s="99">
        <v>19</v>
      </c>
      <c r="G16" s="104">
        <f>F16*0.75</f>
        <v>14.25</v>
      </c>
      <c r="H16" s="99">
        <v>4</v>
      </c>
    </row>
    <row r="17" spans="2:8">
      <c r="B17" s="103">
        <v>13</v>
      </c>
      <c r="C17" s="103">
        <v>36</v>
      </c>
      <c r="D17" s="99">
        <v>27</v>
      </c>
      <c r="E17" s="99">
        <f>F17*1.25</f>
        <v>22.5</v>
      </c>
      <c r="F17" s="99">
        <v>18</v>
      </c>
      <c r="G17" s="104">
        <f>F17*0.75</f>
        <v>13.5</v>
      </c>
      <c r="H17" s="99">
        <v>3</v>
      </c>
    </row>
    <row r="18" spans="2:8">
      <c r="B18" s="103">
        <v>14</v>
      </c>
      <c r="C18" s="103">
        <v>34</v>
      </c>
      <c r="D18" s="99">
        <v>25.5</v>
      </c>
      <c r="E18" s="99">
        <f>F18*1.25</f>
        <v>21.25</v>
      </c>
      <c r="F18" s="99">
        <v>17</v>
      </c>
      <c r="G18" s="104">
        <f>F18*0.75</f>
        <v>12.75</v>
      </c>
      <c r="H18" s="99">
        <v>2</v>
      </c>
    </row>
    <row r="19" spans="2:8">
      <c r="B19" s="103">
        <v>15</v>
      </c>
      <c r="C19" s="103">
        <v>32</v>
      </c>
      <c r="D19" s="99">
        <v>24</v>
      </c>
      <c r="E19" s="99">
        <f>F19*1.25</f>
        <v>20</v>
      </c>
      <c r="F19" s="99">
        <v>16</v>
      </c>
      <c r="G19" s="104">
        <f>F19*0.75</f>
        <v>12</v>
      </c>
      <c r="H19" s="99">
        <v>1</v>
      </c>
    </row>
    <row r="20" spans="2:8">
      <c r="B20" s="103">
        <v>16</v>
      </c>
      <c r="C20" s="103">
        <v>30</v>
      </c>
      <c r="D20" s="99">
        <v>22.5</v>
      </c>
      <c r="E20" s="99">
        <f>F20*1.25</f>
        <v>18.75</v>
      </c>
      <c r="F20" s="99">
        <v>15</v>
      </c>
      <c r="G20" s="104">
        <f>F20*0.75</f>
        <v>11.25</v>
      </c>
      <c r="H20" s="99">
        <v>1</v>
      </c>
    </row>
    <row r="21" spans="2:8">
      <c r="B21" s="103">
        <v>17</v>
      </c>
      <c r="C21" s="103">
        <v>28</v>
      </c>
      <c r="D21" s="99">
        <v>21</v>
      </c>
      <c r="E21" s="99">
        <f>F21*1.25</f>
        <v>17.5</v>
      </c>
      <c r="F21" s="99">
        <v>14</v>
      </c>
      <c r="G21" s="104">
        <f>F21*0.75</f>
        <v>10.5</v>
      </c>
      <c r="H21" s="99">
        <v>1</v>
      </c>
    </row>
    <row r="22" spans="2:8">
      <c r="B22" s="103">
        <v>18</v>
      </c>
      <c r="C22" s="103">
        <v>26</v>
      </c>
      <c r="D22" s="99">
        <v>19.5</v>
      </c>
      <c r="E22" s="99">
        <f>F22*1.25</f>
        <v>16.25</v>
      </c>
      <c r="F22" s="99">
        <v>13</v>
      </c>
      <c r="G22" s="104">
        <f>F22*0.75</f>
        <v>9.75</v>
      </c>
      <c r="H22" s="99">
        <v>1</v>
      </c>
    </row>
    <row r="23" spans="2:8">
      <c r="B23" s="103">
        <v>19</v>
      </c>
      <c r="C23" s="103">
        <v>24</v>
      </c>
      <c r="D23" s="99">
        <v>18</v>
      </c>
      <c r="E23" s="99">
        <f>F23*1.25</f>
        <v>15</v>
      </c>
      <c r="F23" s="99">
        <v>12</v>
      </c>
      <c r="G23" s="104">
        <f>F23*0.75</f>
        <v>9</v>
      </c>
      <c r="H23" s="99">
        <v>1</v>
      </c>
    </row>
    <row r="24" spans="2:8">
      <c r="B24" s="103">
        <v>20</v>
      </c>
      <c r="C24" s="103">
        <v>22</v>
      </c>
      <c r="D24" s="99">
        <v>16.5</v>
      </c>
      <c r="E24" s="99">
        <f>F24*1.25</f>
        <v>13.75</v>
      </c>
      <c r="F24" s="99">
        <v>11</v>
      </c>
      <c r="G24" s="104">
        <f>F24*0.75</f>
        <v>8.25</v>
      </c>
      <c r="H24" s="99">
        <v>1</v>
      </c>
    </row>
    <row r="25" spans="2:8">
      <c r="B25" s="103">
        <v>21</v>
      </c>
      <c r="C25" s="103">
        <v>20</v>
      </c>
      <c r="D25" s="99">
        <v>15</v>
      </c>
      <c r="E25" s="99">
        <f>F25*1.25</f>
        <v>12.5</v>
      </c>
      <c r="F25" s="99">
        <v>10</v>
      </c>
      <c r="G25" s="104">
        <f>F25*0.75</f>
        <v>7.5</v>
      </c>
      <c r="H25" s="99">
        <v>1</v>
      </c>
    </row>
    <row r="26" spans="2:8">
      <c r="B26" s="103">
        <v>22</v>
      </c>
      <c r="C26" s="103">
        <v>18</v>
      </c>
      <c r="D26" s="99">
        <v>13.5</v>
      </c>
      <c r="E26" s="99">
        <f>F26*1.25</f>
        <v>11.25</v>
      </c>
      <c r="F26" s="99">
        <v>9</v>
      </c>
      <c r="G26" s="104">
        <f>F26*0.75</f>
        <v>6.75</v>
      </c>
      <c r="H26" s="99">
        <v>1</v>
      </c>
    </row>
    <row r="27" spans="2:8">
      <c r="B27" s="103">
        <v>23</v>
      </c>
      <c r="C27" s="103">
        <v>16</v>
      </c>
      <c r="D27" s="99">
        <v>12</v>
      </c>
      <c r="E27" s="99">
        <f>F27*1.25</f>
        <v>10</v>
      </c>
      <c r="F27" s="99">
        <v>8</v>
      </c>
      <c r="G27" s="104">
        <f>F27*0.75</f>
        <v>6</v>
      </c>
      <c r="H27" s="99">
        <v>1</v>
      </c>
    </row>
    <row r="28" spans="2:8">
      <c r="B28" s="103">
        <v>24</v>
      </c>
      <c r="C28" s="103">
        <v>14</v>
      </c>
      <c r="D28" s="99">
        <v>10.5</v>
      </c>
      <c r="E28" s="99">
        <f>F28*1.25</f>
        <v>8.75</v>
      </c>
      <c r="F28" s="99">
        <v>7</v>
      </c>
      <c r="G28" s="104">
        <f>F28*0.75</f>
        <v>5.25</v>
      </c>
      <c r="H28" s="99">
        <v>1</v>
      </c>
    </row>
    <row r="29" spans="2:8">
      <c r="B29" s="103">
        <v>25</v>
      </c>
      <c r="C29" s="103">
        <v>12</v>
      </c>
      <c r="D29" s="99">
        <v>9</v>
      </c>
      <c r="E29" s="99">
        <f>F29*1.25</f>
        <v>7.5</v>
      </c>
      <c r="F29" s="99">
        <v>6</v>
      </c>
      <c r="G29" s="104">
        <f>F29*0.75</f>
        <v>4.5</v>
      </c>
      <c r="H29" s="99">
        <v>1</v>
      </c>
    </row>
    <row r="30" spans="2:8">
      <c r="B30" s="103">
        <v>26</v>
      </c>
      <c r="C30" s="103">
        <v>10</v>
      </c>
      <c r="D30" s="99">
        <v>7.5</v>
      </c>
      <c r="E30" s="99">
        <f>F30*1.25</f>
        <v>6.25</v>
      </c>
      <c r="F30" s="99">
        <v>5</v>
      </c>
      <c r="G30" s="104">
        <f>F30*0.75</f>
        <v>3.75</v>
      </c>
      <c r="H30" s="99">
        <v>1</v>
      </c>
    </row>
    <row r="31" spans="2:8">
      <c r="B31" s="103">
        <v>27</v>
      </c>
      <c r="C31" s="103">
        <v>8</v>
      </c>
      <c r="D31" s="99">
        <v>6</v>
      </c>
      <c r="E31" s="99">
        <f>F31*1.25</f>
        <v>5</v>
      </c>
      <c r="F31" s="99">
        <v>4</v>
      </c>
      <c r="G31" s="104">
        <f>F31*0.75</f>
        <v>3</v>
      </c>
      <c r="H31" s="99">
        <v>1</v>
      </c>
    </row>
    <row r="32" spans="2:8">
      <c r="B32" s="103">
        <v>28</v>
      </c>
      <c r="C32" s="103">
        <v>6</v>
      </c>
      <c r="D32" s="99">
        <v>4.5</v>
      </c>
      <c r="E32" s="99">
        <f>F32*1.25</f>
        <v>3.75</v>
      </c>
      <c r="F32" s="99">
        <v>3</v>
      </c>
      <c r="G32" s="104">
        <f>F32*0.75</f>
        <v>2.25</v>
      </c>
      <c r="H32" s="99">
        <v>1</v>
      </c>
    </row>
    <row r="33" spans="2:8">
      <c r="B33" s="103">
        <v>29</v>
      </c>
      <c r="C33" s="103">
        <v>4</v>
      </c>
      <c r="D33" s="99">
        <v>3</v>
      </c>
      <c r="E33" s="99">
        <f>F33*1.25</f>
        <v>2.5</v>
      </c>
      <c r="F33" s="99">
        <v>2</v>
      </c>
      <c r="G33" s="104">
        <f>F33*0.75</f>
        <v>1.5</v>
      </c>
      <c r="H33" s="99">
        <v>1</v>
      </c>
    </row>
    <row r="34" spans="2:8">
      <c r="B34" s="103">
        <v>30</v>
      </c>
      <c r="C34" s="103">
        <v>2</v>
      </c>
      <c r="D34" s="99">
        <v>1.5</v>
      </c>
      <c r="E34" s="99">
        <f>F34*1.25</f>
        <v>1.25</v>
      </c>
      <c r="F34" s="99">
        <v>1</v>
      </c>
      <c r="G34" s="104">
        <v>1</v>
      </c>
      <c r="H34" s="99">
        <v>1</v>
      </c>
    </row>
    <row r="35" spans="2:8">
      <c r="B35" s="103">
        <v>31</v>
      </c>
      <c r="C35" s="103">
        <v>2</v>
      </c>
      <c r="D35" s="99">
        <v>1.5</v>
      </c>
      <c r="E35" s="99">
        <v>1</v>
      </c>
      <c r="F35" s="99">
        <v>1</v>
      </c>
      <c r="G35" s="104">
        <v>1</v>
      </c>
      <c r="H35" s="99">
        <v>1</v>
      </c>
    </row>
    <row r="36" spans="2:8">
      <c r="B36" s="103">
        <v>32</v>
      </c>
      <c r="C36" s="103">
        <v>2</v>
      </c>
      <c r="D36" s="99">
        <v>1.5</v>
      </c>
      <c r="E36" s="99">
        <v>1</v>
      </c>
      <c r="F36" s="99">
        <v>1</v>
      </c>
      <c r="G36" s="104">
        <v>1</v>
      </c>
      <c r="H36" s="99">
        <v>1</v>
      </c>
    </row>
    <row r="37" spans="2:8">
      <c r="B37" s="103">
        <v>33</v>
      </c>
      <c r="C37" s="103">
        <v>2</v>
      </c>
      <c r="D37" s="99">
        <v>1.5</v>
      </c>
      <c r="E37" s="99">
        <v>1</v>
      </c>
      <c r="F37" s="99">
        <v>1</v>
      </c>
      <c r="G37" s="104">
        <v>1</v>
      </c>
      <c r="H37" s="99">
        <v>1</v>
      </c>
    </row>
    <row r="38" spans="2:8">
      <c r="B38" s="103">
        <v>34</v>
      </c>
      <c r="C38" s="103">
        <v>2</v>
      </c>
      <c r="D38" s="99">
        <v>1.5</v>
      </c>
      <c r="E38" s="99">
        <v>1</v>
      </c>
      <c r="F38" s="99">
        <v>1</v>
      </c>
      <c r="G38" s="104">
        <v>1</v>
      </c>
      <c r="H38" s="99">
        <v>1</v>
      </c>
    </row>
    <row r="39" spans="2:8">
      <c r="B39" s="103">
        <v>35</v>
      </c>
      <c r="C39" s="103">
        <v>2</v>
      </c>
      <c r="D39" s="99">
        <v>1.5</v>
      </c>
      <c r="E39" s="99">
        <v>1</v>
      </c>
      <c r="F39" s="99">
        <v>1</v>
      </c>
      <c r="G39" s="104">
        <v>1</v>
      </c>
      <c r="H39" s="99">
        <v>1</v>
      </c>
    </row>
    <row r="40" spans="2:8">
      <c r="B40" s="103">
        <v>36</v>
      </c>
      <c r="C40" s="103">
        <v>2</v>
      </c>
      <c r="D40" s="99">
        <v>1.5</v>
      </c>
      <c r="E40" s="99">
        <v>1</v>
      </c>
      <c r="F40" s="99">
        <v>1</v>
      </c>
      <c r="G40" s="104">
        <v>1</v>
      </c>
      <c r="H40" s="99">
        <v>1</v>
      </c>
    </row>
    <row r="41" spans="2:8">
      <c r="C41" s="105"/>
    </row>
  </sheetData>
  <mergeCells count="1">
    <mergeCell ref="B1:H1"/>
  </mergeCells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Женщины</vt:lpstr>
      <vt:lpstr>Таблица</vt:lpstr>
      <vt:lpstr>Женщины!_ФильтрБазыДанных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komarina</cp:lastModifiedBy>
  <cp:revision>0</cp:revision>
  <cp:lastPrinted>2018-07-31T05:52:41Z</cp:lastPrinted>
  <dcterms:created xsi:type="dcterms:W3CDTF">2012-01-02T12:58:00Z</dcterms:created>
  <dcterms:modified xsi:type="dcterms:W3CDTF">2018-09-16T19:00:34Z</dcterms:modified>
  <dc:language>ru-RU</dc:language>
</cp:coreProperties>
</file>